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545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0" i="1"/>
  <c r="F100"/>
  <c r="B195" l="1"/>
  <c r="A195"/>
  <c r="L194"/>
  <c r="J194"/>
  <c r="I194"/>
  <c r="H194"/>
  <c r="G194"/>
  <c r="G195" s="1"/>
  <c r="F194"/>
  <c r="F195" s="1"/>
  <c r="B185"/>
  <c r="A185"/>
  <c r="L184"/>
  <c r="L195" s="1"/>
  <c r="B176"/>
  <c r="A176"/>
  <c r="L175"/>
  <c r="J175"/>
  <c r="I175"/>
  <c r="H175"/>
  <c r="G175"/>
  <c r="F175"/>
  <c r="B166"/>
  <c r="A166"/>
  <c r="L165"/>
  <c r="L176" s="1"/>
  <c r="J165"/>
  <c r="J176" s="1"/>
  <c r="I176"/>
  <c r="H165"/>
  <c r="H176" s="1"/>
  <c r="G176"/>
  <c r="B157"/>
  <c r="A157"/>
  <c r="L156"/>
  <c r="J156"/>
  <c r="I156"/>
  <c r="H156"/>
  <c r="G156"/>
  <c r="F156"/>
  <c r="B147"/>
  <c r="A147"/>
  <c r="L146"/>
  <c r="L157" s="1"/>
  <c r="J157"/>
  <c r="I146"/>
  <c r="I157" s="1"/>
  <c r="H157"/>
  <c r="G157"/>
  <c r="F157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38"/>
  <c r="G138"/>
  <c r="F138"/>
  <c r="B119"/>
  <c r="A119"/>
  <c r="L118"/>
  <c r="J118"/>
  <c r="I118"/>
  <c r="H118"/>
  <c r="G118"/>
  <c r="F118"/>
  <c r="B109"/>
  <c r="A109"/>
  <c r="L108"/>
  <c r="L119" s="1"/>
  <c r="J119"/>
  <c r="I119"/>
  <c r="H119"/>
  <c r="G119"/>
  <c r="B100"/>
  <c r="A100"/>
  <c r="L99"/>
  <c r="J99"/>
  <c r="I99"/>
  <c r="H99"/>
  <c r="G99"/>
  <c r="F99"/>
  <c r="B90"/>
  <c r="A90"/>
  <c r="L89"/>
  <c r="L100" s="1"/>
  <c r="I100"/>
  <c r="H100"/>
  <c r="G100"/>
  <c r="B81"/>
  <c r="A81"/>
  <c r="L80"/>
  <c r="J80"/>
  <c r="I80"/>
  <c r="H80"/>
  <c r="G80"/>
  <c r="F80"/>
  <c r="B71"/>
  <c r="A71"/>
  <c r="L70"/>
  <c r="L81" s="1"/>
  <c r="J81"/>
  <c r="I81"/>
  <c r="H81"/>
  <c r="G81"/>
  <c r="F81"/>
  <c r="B62"/>
  <c r="A62"/>
  <c r="L61"/>
  <c r="J61"/>
  <c r="I61"/>
  <c r="H61"/>
  <c r="G61"/>
  <c r="F61"/>
  <c r="B52"/>
  <c r="A52"/>
  <c r="L51"/>
  <c r="L62" s="1"/>
  <c r="J62"/>
  <c r="I62"/>
  <c r="H62"/>
  <c r="G62"/>
  <c r="F62"/>
  <c r="B43"/>
  <c r="A43"/>
  <c r="L42"/>
  <c r="J42"/>
  <c r="I42"/>
  <c r="H42"/>
  <c r="G42"/>
  <c r="F42"/>
  <c r="B33"/>
  <c r="A33"/>
  <c r="L32"/>
  <c r="L43" s="1"/>
  <c r="J43"/>
  <c r="I43"/>
  <c r="H43"/>
  <c r="G43"/>
  <c r="F43"/>
  <c r="B24"/>
  <c r="A24"/>
  <c r="L23"/>
  <c r="J23"/>
  <c r="I23"/>
  <c r="H23"/>
  <c r="G23"/>
  <c r="F23"/>
  <c r="B14"/>
  <c r="A14"/>
  <c r="L13"/>
  <c r="L24" s="1"/>
  <c r="L196" s="1"/>
  <c r="J24"/>
  <c r="I24"/>
  <c r="H24"/>
  <c r="G24"/>
  <c r="F24"/>
  <c r="I195" l="1"/>
  <c r="I196" s="1"/>
  <c r="J195"/>
  <c r="H195"/>
  <c r="F196"/>
</calcChain>
</file>

<file path=xl/sharedStrings.xml><?xml version="1.0" encoding="utf-8"?>
<sst xmlns="http://schemas.openxmlformats.org/spreadsheetml/2006/main" count="304" uniqueCount="125">
  <si>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</si>
  <si>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</si>
  <si>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</si>
  <si>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</si>
  <si>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</si>
  <si>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</si>
  <si>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</si>
  <si>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</si>
  <si>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</si>
  <si>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</si>
  <si>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</si>
  <si>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</si>
  <si>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</si>
  <si>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</si>
  <si>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</si>
  <si>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</si>
  <si>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</si>
  <si>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</si>
  <si>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</si>
  <si>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</si>
  <si>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</si>
  <si>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</si>
  <si>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</si>
  <si>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</si>
  <si>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</si>
  <si>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</si>
  <si>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</si>
  <si>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</si>
  <si>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</si>
  <si>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</si>
  <si>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</si>
  <si>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</si>
  <si>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</si>
  <si>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</si>
  <si>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</si>
  <si>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</si>
  <si>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</si>
  <si>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</si>
  <si>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</si>
  <si>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№174-2015г.</t>
  </si>
  <si>
    <t>Сыр "Российский" (порциями)</t>
  </si>
  <si>
    <t>№15-2015г.</t>
  </si>
  <si>
    <t>Кофейный напиток с молоком</t>
  </si>
  <si>
    <t>№379-2015г.</t>
  </si>
  <si>
    <t>Блинчик со сладкой начинкой п/ф</t>
  </si>
  <si>
    <t>ТТК №50</t>
  </si>
  <si>
    <t>Батон</t>
  </si>
  <si>
    <t>ПР</t>
  </si>
  <si>
    <t>№306-2015г.</t>
  </si>
  <si>
    <t>Хлеб ржано-пшеничный</t>
  </si>
  <si>
    <t>Плов "Школьный" из филе цыплят</t>
  </si>
  <si>
    <t>№52-2015г.</t>
  </si>
  <si>
    <t>Каша рассыпчатая гречневая</t>
  </si>
  <si>
    <t>№302-2015г.</t>
  </si>
  <si>
    <t>Бобовые отварные (кукуруза сахарная консервированная)</t>
  </si>
  <si>
    <t>Макаронные изделия отварные</t>
  </si>
  <si>
    <t>Филе цыплёнка тушёное</t>
  </si>
  <si>
    <t>ТТК №48</t>
  </si>
  <si>
    <t>Пельмени мясные отварные с маслом</t>
  </si>
  <si>
    <t>№392-2015г.</t>
  </si>
  <si>
    <t>Салат из свеклы отварной</t>
  </si>
  <si>
    <t>Чай с сахаром</t>
  </si>
  <si>
    <t>200/15</t>
  </si>
  <si>
    <t>№685-2004г.</t>
  </si>
  <si>
    <t>МБОУ " Дохновичская СОШ"</t>
  </si>
  <si>
    <t>Г.А. Панов</t>
  </si>
  <si>
    <t>Генеральный директор АО " Государственный комбинат питания"</t>
  </si>
  <si>
    <t>Каша вязкая молочная из пшенной крупы с маслом сливочным</t>
  </si>
  <si>
    <t>№173-2015 г</t>
  </si>
  <si>
    <t>Гуляш из  свинины  или мясо тушеное</t>
  </si>
  <si>
    <t>Бутерброд с сыром</t>
  </si>
  <si>
    <t>45/45</t>
  </si>
  <si>
    <t>№260-2015 г</t>
  </si>
  <si>
    <t>№685-2004 г</t>
  </si>
  <si>
    <t>№3-2015 г</t>
  </si>
  <si>
    <t>Филе минтая припущенное</t>
  </si>
  <si>
    <t>№227-2015 г</t>
  </si>
  <si>
    <t>Картофель тушеный по- домашнему или пюре картофел.</t>
  </si>
  <si>
    <t>ТТК№13</t>
  </si>
  <si>
    <t>Пряник "Ароматный"</t>
  </si>
  <si>
    <t>ТТК№20</t>
  </si>
  <si>
    <t>Котлета из п/ф "Классическая"</t>
  </si>
  <si>
    <t>ТТК №121</t>
  </si>
  <si>
    <t>Жаркое по- домашнему (свинина)</t>
  </si>
  <si>
    <t>№259-2015 г</t>
  </si>
  <si>
    <t>Бобовые отварные (горошек зеленый) консервированный</t>
  </si>
  <si>
    <t>№306-2015 г</t>
  </si>
  <si>
    <t>Сыр " Российский"</t>
  </si>
  <si>
    <t>№ 15-2015 г</t>
  </si>
  <si>
    <t>200/2</t>
  </si>
  <si>
    <t>90.74</t>
  </si>
  <si>
    <t>40\40</t>
  </si>
  <si>
    <t>247.20</t>
  </si>
  <si>
    <t>38.64</t>
  </si>
  <si>
    <t>13.54</t>
  </si>
  <si>
    <t>Напиток из варенья ( ягода протертая с сахаром)</t>
  </si>
  <si>
    <t>106.80</t>
  </si>
  <si>
    <t>Напиток из плодов шиповника</t>
  </si>
  <si>
    <t>Печенье " Сливочное"</t>
  </si>
  <si>
    <t>50/125</t>
  </si>
  <si>
    <t>№388-2015г</t>
  </si>
  <si>
    <t>№256-2021 г</t>
  </si>
  <si>
    <t>15.00</t>
  </si>
  <si>
    <t>68.40</t>
  </si>
  <si>
    <t>Каша вызкая молочная из рисовой крупы с маслом сливочным</t>
  </si>
  <si>
    <t>200/3</t>
  </si>
  <si>
    <t>60/150</t>
  </si>
  <si>
    <t>Кофейный напиток</t>
  </si>
  <si>
    <t>Печенье " Молочное"</t>
  </si>
  <si>
    <t>136.08</t>
  </si>
  <si>
    <t>№379-2015 г</t>
  </si>
  <si>
    <t>91.20</t>
  </si>
  <si>
    <t>Гуляш из свинины</t>
  </si>
  <si>
    <t>Рис отварной</t>
  </si>
  <si>
    <t>Напиток " Витаминка"</t>
  </si>
  <si>
    <t>Вафли " Десертные"</t>
  </si>
  <si>
    <t>3304-2015 г</t>
  </si>
  <si>
    <t>ТТК №27</t>
  </si>
  <si>
    <t>160/2,5</t>
  </si>
  <si>
    <t>Завтрак 2 вариант</t>
  </si>
  <si>
    <t>гор. Блюдо</t>
  </si>
  <si>
    <t>Котлета из п/ф " Классическая"</t>
  </si>
  <si>
    <t>Капуста тушеная свежая</t>
  </si>
  <si>
    <t xml:space="preserve">Чай с сахаром </t>
  </si>
  <si>
    <t>Хлеб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</si>
</sst>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 wrapText="1"/>
    </xf>
    <xf numFmtId="0" fontId="11" fillId="0" borderId="22" xfId="0" applyFont="1" applyBorder="1" applyAlignment="1">
      <alignment wrapText="1"/>
    </xf>
    <xf numFmtId="0" fontId="11" fillId="0" borderId="22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11" fillId="0" borderId="24" xfId="0" applyFont="1" applyBorder="1" applyAlignment="1">
      <alignment wrapText="1"/>
    </xf>
    <xf numFmtId="0" fontId="11" fillId="0" borderId="25" xfId="0" applyFont="1" applyBorder="1" applyAlignment="1">
      <alignment wrapText="1"/>
    </xf>
    <xf numFmtId="0" fontId="15" fillId="0" borderId="22" xfId="0" applyFont="1" applyBorder="1" applyAlignment="1">
      <alignment wrapText="1"/>
    </xf>
    <xf numFmtId="0" fontId="15" fillId="0" borderId="22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1" fillId="0" borderId="23" xfId="0" applyFont="1" applyBorder="1" applyAlignment="1">
      <alignment wrapText="1"/>
    </xf>
    <xf numFmtId="0" fontId="13" fillId="0" borderId="22" xfId="0" applyFont="1" applyBorder="1" applyAlignment="1">
      <alignment horizontal="center"/>
    </xf>
    <xf numFmtId="0" fontId="15" fillId="0" borderId="24" xfId="0" applyFont="1" applyBorder="1" applyAlignment="1">
      <alignment wrapText="1"/>
    </xf>
    <xf numFmtId="0" fontId="17" fillId="0" borderId="22" xfId="0" applyFont="1" applyBorder="1" applyAlignment="1">
      <alignment horizontal="center"/>
    </xf>
    <xf numFmtId="0" fontId="18" fillId="0" borderId="22" xfId="0" applyFont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19" fillId="3" borderId="3" xfId="0" applyFont="1" applyFill="1" applyBorder="1" applyAlignment="1">
      <alignment horizontal="center" vertical="top" wrapText="1"/>
    </xf>
    <xf numFmtId="14" fontId="11" fillId="0" borderId="22" xfId="0" applyNumberFormat="1" applyFont="1" applyBorder="1" applyAlignment="1">
      <alignment horizontal="center" wrapText="1"/>
    </xf>
    <xf numFmtId="0" fontId="19" fillId="0" borderId="2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wrapText="1"/>
    </xf>
    <xf numFmtId="0" fontId="19" fillId="0" borderId="2" xfId="0" applyFont="1" applyBorder="1" applyAlignment="1">
      <alignment vertical="top" wrapText="1"/>
    </xf>
    <xf numFmtId="0" fontId="19" fillId="3" borderId="3" xfId="0" applyFont="1" applyFill="1" applyBorder="1" applyAlignment="1">
      <alignment vertical="top" wrapText="1"/>
    </xf>
    <xf numFmtId="17" fontId="11" fillId="0" borderId="22" xfId="0" applyNumberFormat="1" applyFont="1" applyBorder="1" applyAlignment="1">
      <alignment horizontal="center" wrapText="1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J196" sqref="J196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4" t="s">
        <v>64</v>
      </c>
      <c r="D1" s="85"/>
      <c r="E1" s="85"/>
      <c r="F1" s="12" t="s">
        <v>16</v>
      </c>
      <c r="G1" s="2" t="s">
        <v>17</v>
      </c>
      <c r="H1" s="86" t="s">
        <v>66</v>
      </c>
      <c r="I1" s="86"/>
      <c r="J1" s="86"/>
      <c r="K1" s="86"/>
    </row>
    <row r="2" spans="1:12" ht="18">
      <c r="A2" s="35" t="s">
        <v>6</v>
      </c>
      <c r="C2" s="2"/>
      <c r="G2" s="2" t="s">
        <v>18</v>
      </c>
      <c r="H2" s="86" t="s">
        <v>65</v>
      </c>
      <c r="I2" s="86"/>
      <c r="J2" s="86"/>
      <c r="K2" s="8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29</v>
      </c>
      <c r="I3" s="46">
        <v>8</v>
      </c>
      <c r="J3" s="47">
        <v>2025</v>
      </c>
      <c r="K3" s="48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2.25" thickBot="1">
      <c r="A6" s="20">
        <v>1</v>
      </c>
      <c r="B6" s="21">
        <v>1</v>
      </c>
      <c r="C6" s="22" t="s">
        <v>20</v>
      </c>
      <c r="D6" s="5" t="s">
        <v>21</v>
      </c>
      <c r="E6" s="49" t="s">
        <v>67</v>
      </c>
      <c r="F6" s="50" t="s">
        <v>89</v>
      </c>
      <c r="G6" s="50">
        <v>8.14</v>
      </c>
      <c r="H6" s="50">
        <v>4.8</v>
      </c>
      <c r="I6" s="50">
        <v>40</v>
      </c>
      <c r="J6" s="50">
        <v>236.2</v>
      </c>
      <c r="K6" s="51" t="s">
        <v>68</v>
      </c>
      <c r="L6" s="39"/>
    </row>
    <row r="7" spans="1:12" ht="16.5" thickBot="1">
      <c r="A7" s="23"/>
      <c r="B7" s="15"/>
      <c r="C7" s="11"/>
      <c r="D7" s="6"/>
      <c r="E7" s="52" t="s">
        <v>87</v>
      </c>
      <c r="F7" s="50">
        <v>20</v>
      </c>
      <c r="G7" s="50">
        <v>4.6399999999999997</v>
      </c>
      <c r="H7" s="50">
        <v>5.9</v>
      </c>
      <c r="I7" s="50">
        <v>0</v>
      </c>
      <c r="J7" s="53">
        <v>72.8</v>
      </c>
      <c r="K7" s="54" t="s">
        <v>88</v>
      </c>
      <c r="L7" s="41"/>
    </row>
    <row r="8" spans="1:12" ht="23.25" thickBot="1">
      <c r="A8" s="23"/>
      <c r="B8" s="15"/>
      <c r="C8" s="11"/>
      <c r="D8" s="7" t="s">
        <v>22</v>
      </c>
      <c r="E8" s="49" t="s">
        <v>42</v>
      </c>
      <c r="F8" s="50">
        <v>200</v>
      </c>
      <c r="G8" s="50">
        <v>3.17</v>
      </c>
      <c r="H8" s="50">
        <v>2.68</v>
      </c>
      <c r="I8" s="50">
        <v>15.95</v>
      </c>
      <c r="J8" s="50">
        <v>100.6</v>
      </c>
      <c r="K8" s="51" t="s">
        <v>43</v>
      </c>
      <c r="L8" s="41"/>
    </row>
    <row r="9" spans="1:12" ht="16.5" thickBot="1">
      <c r="A9" s="23"/>
      <c r="B9" s="15"/>
      <c r="C9" s="11"/>
      <c r="D9" s="7" t="s">
        <v>23</v>
      </c>
      <c r="E9" s="52" t="s">
        <v>46</v>
      </c>
      <c r="F9" s="50">
        <v>35</v>
      </c>
      <c r="G9" s="50">
        <v>2.8</v>
      </c>
      <c r="H9" s="50">
        <v>1.05</v>
      </c>
      <c r="I9" s="50">
        <v>18.899999999999999</v>
      </c>
      <c r="J9" s="50">
        <v>98</v>
      </c>
      <c r="K9" s="51" t="s">
        <v>47</v>
      </c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6.5" thickBot="1">
      <c r="A11" s="23"/>
      <c r="B11" s="15"/>
      <c r="C11" s="11"/>
      <c r="D11" s="6"/>
      <c r="E11" s="55" t="s">
        <v>44</v>
      </c>
      <c r="F11" s="50">
        <v>54</v>
      </c>
      <c r="G11" s="50">
        <v>1.7</v>
      </c>
      <c r="H11" s="50">
        <v>3.2</v>
      </c>
      <c r="I11" s="50">
        <v>15.9</v>
      </c>
      <c r="J11" s="50">
        <v>99.5</v>
      </c>
      <c r="K11" s="51" t="s">
        <v>45</v>
      </c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v>511</v>
      </c>
      <c r="G13" s="19">
        <v>20.440000000000001</v>
      </c>
      <c r="H13" s="19">
        <v>17.63</v>
      </c>
      <c r="I13" s="19" t="s">
        <v>90</v>
      </c>
      <c r="J13" s="19">
        <v>607.1</v>
      </c>
      <c r="K13" s="25"/>
      <c r="L13" s="19">
        <f t="shared" ref="L13" si="0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5.75" thickBot="1">
      <c r="A24" s="29">
        <f>A6</f>
        <v>1</v>
      </c>
      <c r="B24" s="30">
        <f>B6</f>
        <v>1</v>
      </c>
      <c r="C24" s="81" t="s">
        <v>4</v>
      </c>
      <c r="D24" s="82"/>
      <c r="E24" s="31"/>
      <c r="F24" s="74">
        <f>F13+F23</f>
        <v>511</v>
      </c>
      <c r="G24" s="74">
        <f t="shared" ref="G24:J24" si="3">G13+G23</f>
        <v>20.440000000000001</v>
      </c>
      <c r="H24" s="74">
        <f t="shared" si="3"/>
        <v>17.63</v>
      </c>
      <c r="I24" s="74" t="e">
        <f t="shared" si="3"/>
        <v>#VALUE!</v>
      </c>
      <c r="J24" s="74">
        <f t="shared" si="3"/>
        <v>607.1</v>
      </c>
      <c r="K24" s="32"/>
      <c r="L24" s="32">
        <f t="shared" ref="L24" si="4">L13+L23</f>
        <v>0</v>
      </c>
    </row>
    <row r="25" spans="1:12" ht="24" thickBot="1">
      <c r="A25" s="14">
        <v>1</v>
      </c>
      <c r="B25" s="15">
        <v>2</v>
      </c>
      <c r="C25" s="22" t="s">
        <v>20</v>
      </c>
      <c r="D25" s="5" t="s">
        <v>21</v>
      </c>
      <c r="E25" s="60" t="s">
        <v>69</v>
      </c>
      <c r="F25" s="57" t="s">
        <v>91</v>
      </c>
      <c r="G25" s="57">
        <v>8.51</v>
      </c>
      <c r="H25" s="57">
        <v>22.55</v>
      </c>
      <c r="I25" s="57">
        <v>2.31</v>
      </c>
      <c r="J25" s="57" t="s">
        <v>92</v>
      </c>
      <c r="K25" s="58" t="s">
        <v>72</v>
      </c>
      <c r="L25" s="39"/>
    </row>
    <row r="26" spans="1:12" ht="24" thickBot="1">
      <c r="A26" s="14"/>
      <c r="B26" s="15"/>
      <c r="C26" s="11"/>
      <c r="D26" s="6"/>
      <c r="E26" s="61" t="s">
        <v>52</v>
      </c>
      <c r="F26" s="62">
        <v>150</v>
      </c>
      <c r="G26" s="62">
        <v>8.6</v>
      </c>
      <c r="H26" s="62">
        <v>6.09</v>
      </c>
      <c r="I26" s="62" t="s">
        <v>93</v>
      </c>
      <c r="J26" s="62">
        <v>243.75</v>
      </c>
      <c r="K26" s="63" t="s">
        <v>53</v>
      </c>
      <c r="L26" s="41"/>
    </row>
    <row r="27" spans="1:12" ht="24" thickBot="1">
      <c r="A27" s="14"/>
      <c r="B27" s="15"/>
      <c r="C27" s="11"/>
      <c r="D27" s="7" t="s">
        <v>22</v>
      </c>
      <c r="E27" s="56" t="s">
        <v>61</v>
      </c>
      <c r="F27" s="57" t="s">
        <v>62</v>
      </c>
      <c r="G27" s="57">
        <v>7.0000000000000007E-2</v>
      </c>
      <c r="H27" s="57">
        <v>0.02</v>
      </c>
      <c r="I27" s="57">
        <v>15</v>
      </c>
      <c r="J27" s="57">
        <v>60</v>
      </c>
      <c r="K27" s="58" t="s">
        <v>73</v>
      </c>
      <c r="L27" s="41"/>
    </row>
    <row r="28" spans="1:12" ht="16.5" thickBot="1">
      <c r="A28" s="14"/>
      <c r="B28" s="15"/>
      <c r="C28" s="11"/>
      <c r="D28" s="7" t="s">
        <v>23</v>
      </c>
      <c r="E28" s="56" t="s">
        <v>49</v>
      </c>
      <c r="F28" s="57">
        <v>30</v>
      </c>
      <c r="G28" s="57">
        <v>2.58</v>
      </c>
      <c r="H28" s="57">
        <v>0.39</v>
      </c>
      <c r="I28" s="57">
        <v>13.56</v>
      </c>
      <c r="J28" s="57">
        <v>68.400000000000006</v>
      </c>
      <c r="K28" s="58" t="s">
        <v>47</v>
      </c>
      <c r="L28" s="41"/>
    </row>
    <row r="29" spans="1:12" ht="16.5" thickBot="1">
      <c r="A29" s="14"/>
      <c r="B29" s="15"/>
      <c r="C29" s="11"/>
      <c r="D29" s="7"/>
      <c r="E29" s="56" t="s">
        <v>70</v>
      </c>
      <c r="F29" s="75">
        <v>45731</v>
      </c>
      <c r="G29" s="57">
        <v>5.5</v>
      </c>
      <c r="H29" s="80">
        <v>12966</v>
      </c>
      <c r="I29" s="57" t="s">
        <v>94</v>
      </c>
      <c r="J29" s="57">
        <v>144.4</v>
      </c>
      <c r="K29" s="58" t="s">
        <v>74</v>
      </c>
      <c r="L29" s="41"/>
    </row>
    <row r="30" spans="1:12" ht="16.5" thickBot="1">
      <c r="A30" s="14"/>
      <c r="B30" s="15"/>
      <c r="C30" s="11"/>
      <c r="D30" s="6"/>
      <c r="E30" s="59"/>
      <c r="F30" s="75"/>
      <c r="G30" s="57"/>
      <c r="H30" s="57"/>
      <c r="I30" s="57"/>
      <c r="J30" s="57"/>
      <c r="K30" s="58"/>
      <c r="L30" s="41"/>
    </row>
    <row r="31" spans="1:12" ht="16.5" thickBot="1">
      <c r="A31" s="14"/>
      <c r="B31" s="15"/>
      <c r="C31" s="11"/>
      <c r="D31" s="6"/>
      <c r="E31" s="56"/>
      <c r="F31" s="77"/>
      <c r="G31" s="77"/>
      <c r="H31" s="77"/>
      <c r="I31" s="77"/>
      <c r="J31" s="77"/>
      <c r="K31" s="64"/>
      <c r="L31" s="41"/>
    </row>
    <row r="32" spans="1:12" ht="15">
      <c r="A32" s="16"/>
      <c r="B32" s="17"/>
      <c r="C32" s="8"/>
      <c r="D32" s="18" t="s">
        <v>33</v>
      </c>
      <c r="E32" s="9"/>
      <c r="F32" s="76">
        <v>503</v>
      </c>
      <c r="G32" s="76">
        <v>25.26</v>
      </c>
      <c r="H32" s="76">
        <v>36.409999999999997</v>
      </c>
      <c r="I32" s="76">
        <v>83.05</v>
      </c>
      <c r="J32" s="76">
        <v>763.75</v>
      </c>
      <c r="K32" s="25"/>
      <c r="L32" s="19">
        <f t="shared" ref="L32" si="5">SUM(L25:L31)</f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6">SUM(G33:G41)</f>
        <v>0</v>
      </c>
      <c r="H42" s="19">
        <f t="shared" ref="H42" si="7">SUM(H33:H41)</f>
        <v>0</v>
      </c>
      <c r="I42" s="19">
        <f t="shared" ref="I42" si="8">SUM(I33:I41)</f>
        <v>0</v>
      </c>
      <c r="J42" s="19">
        <f t="shared" ref="J42:L42" si="9">SUM(J33:J41)</f>
        <v>0</v>
      </c>
      <c r="K42" s="25"/>
      <c r="L42" s="19">
        <f t="shared" si="9"/>
        <v>0</v>
      </c>
    </row>
    <row r="43" spans="1:12" ht="15.75" customHeight="1" thickBot="1">
      <c r="A43" s="33">
        <f>A25</f>
        <v>1</v>
      </c>
      <c r="B43" s="33">
        <f>B25</f>
        <v>2</v>
      </c>
      <c r="C43" s="81" t="s">
        <v>4</v>
      </c>
      <c r="D43" s="82"/>
      <c r="E43" s="31"/>
      <c r="F43" s="74">
        <f>F32+F42</f>
        <v>503</v>
      </c>
      <c r="G43" s="74">
        <f t="shared" ref="G43" si="10">G32+G42</f>
        <v>25.26</v>
      </c>
      <c r="H43" s="74">
        <f t="shared" ref="H43" si="11">H32+H42</f>
        <v>36.409999999999997</v>
      </c>
      <c r="I43" s="74">
        <f t="shared" ref="I43" si="12">I32+I42</f>
        <v>83.05</v>
      </c>
      <c r="J43" s="74">
        <f t="shared" ref="J43:L43" si="13">J32+J42</f>
        <v>763.75</v>
      </c>
      <c r="K43" s="32"/>
      <c r="L43" s="32">
        <f t="shared" si="13"/>
        <v>0</v>
      </c>
    </row>
    <row r="44" spans="1:12" ht="24" thickBot="1">
      <c r="A44" s="20">
        <v>1</v>
      </c>
      <c r="B44" s="21">
        <v>3</v>
      </c>
      <c r="C44" s="22" t="s">
        <v>20</v>
      </c>
      <c r="D44" s="5" t="s">
        <v>21</v>
      </c>
      <c r="E44" s="65" t="s">
        <v>75</v>
      </c>
      <c r="F44" s="57">
        <v>50</v>
      </c>
      <c r="G44" s="57">
        <v>8.1</v>
      </c>
      <c r="H44" s="57">
        <v>0.55000000000000004</v>
      </c>
      <c r="I44" s="57">
        <v>0</v>
      </c>
      <c r="J44" s="57">
        <v>37.5</v>
      </c>
      <c r="K44" s="58" t="s">
        <v>76</v>
      </c>
      <c r="L44" s="39"/>
    </row>
    <row r="45" spans="1:12" ht="15">
      <c r="A45" s="23"/>
      <c r="B45" s="15"/>
      <c r="C45" s="11"/>
      <c r="D45" s="6"/>
      <c r="E45" s="40" t="s">
        <v>77</v>
      </c>
      <c r="F45" s="41">
        <v>170</v>
      </c>
      <c r="G45" s="41">
        <v>2.89</v>
      </c>
      <c r="H45" s="41">
        <v>5.95</v>
      </c>
      <c r="I45" s="41">
        <v>21.76</v>
      </c>
      <c r="J45" s="41">
        <v>151.97999999999999</v>
      </c>
      <c r="K45" s="42" t="s">
        <v>78</v>
      </c>
      <c r="L45" s="41"/>
    </row>
    <row r="46" spans="1:12" ht="24" thickBot="1">
      <c r="A46" s="23"/>
      <c r="B46" s="15"/>
      <c r="C46" s="11"/>
      <c r="D46" s="7" t="s">
        <v>22</v>
      </c>
      <c r="E46" s="56" t="s">
        <v>95</v>
      </c>
      <c r="F46" s="57">
        <v>200</v>
      </c>
      <c r="G46" s="57">
        <v>0.12</v>
      </c>
      <c r="H46" s="57">
        <v>0</v>
      </c>
      <c r="I46" s="57">
        <v>26.56</v>
      </c>
      <c r="J46" s="57" t="s">
        <v>96</v>
      </c>
      <c r="K46" s="58" t="s">
        <v>73</v>
      </c>
      <c r="L46" s="41"/>
    </row>
    <row r="47" spans="1:12" ht="16.5" thickBot="1">
      <c r="A47" s="23"/>
      <c r="B47" s="15"/>
      <c r="C47" s="11"/>
      <c r="D47" s="7" t="s">
        <v>23</v>
      </c>
      <c r="E47" s="56" t="s">
        <v>49</v>
      </c>
      <c r="F47" s="57">
        <v>55</v>
      </c>
      <c r="G47" s="57">
        <v>4.7300000000000004</v>
      </c>
      <c r="H47" s="57">
        <v>0.72</v>
      </c>
      <c r="I47" s="57">
        <v>24.86</v>
      </c>
      <c r="J47" s="57">
        <v>125.4</v>
      </c>
      <c r="K47" s="58" t="s">
        <v>47</v>
      </c>
      <c r="L47" s="41"/>
    </row>
    <row r="48" spans="1:12" ht="15">
      <c r="A48" s="23"/>
      <c r="B48" s="15"/>
      <c r="C48" s="11"/>
      <c r="D48" s="7"/>
      <c r="E48" s="40"/>
      <c r="F48" s="41"/>
      <c r="G48" s="41"/>
      <c r="H48" s="41"/>
      <c r="I48" s="41"/>
      <c r="J48" s="41"/>
      <c r="K48" s="42"/>
      <c r="L48" s="41"/>
    </row>
    <row r="49" spans="1:12" ht="16.5" thickBot="1">
      <c r="A49" s="23"/>
      <c r="B49" s="15"/>
      <c r="C49" s="11"/>
      <c r="D49" s="6"/>
      <c r="E49" s="59" t="s">
        <v>79</v>
      </c>
      <c r="F49" s="57">
        <v>35</v>
      </c>
      <c r="G49" s="57">
        <v>1.75</v>
      </c>
      <c r="H49" s="57">
        <v>1.93</v>
      </c>
      <c r="I49" s="57">
        <v>25.2</v>
      </c>
      <c r="J49" s="66">
        <v>122.5</v>
      </c>
      <c r="K49" s="64" t="s">
        <v>47</v>
      </c>
      <c r="L49" s="41"/>
    </row>
    <row r="50" spans="1:12" ht="16.5" thickBot="1">
      <c r="A50" s="23"/>
      <c r="B50" s="15"/>
      <c r="C50" s="11"/>
      <c r="D50" s="6"/>
      <c r="E50" s="67"/>
      <c r="F50" s="62"/>
      <c r="G50" s="62"/>
      <c r="H50" s="62"/>
      <c r="I50" s="62"/>
      <c r="J50" s="68"/>
      <c r="K50" s="69"/>
      <c r="L50" s="41"/>
    </row>
    <row r="51" spans="1:12" ht="15">
      <c r="A51" s="24"/>
      <c r="B51" s="17"/>
      <c r="C51" s="8"/>
      <c r="D51" s="18" t="s">
        <v>33</v>
      </c>
      <c r="E51" s="9"/>
      <c r="F51" s="76">
        <v>510</v>
      </c>
      <c r="G51" s="76">
        <v>17.59</v>
      </c>
      <c r="H51" s="76">
        <v>9.14</v>
      </c>
      <c r="I51" s="76">
        <v>98.38</v>
      </c>
      <c r="J51" s="76">
        <v>544.17999999999995</v>
      </c>
      <c r="K51" s="25"/>
      <c r="L51" s="19">
        <f t="shared" ref="L51" si="14">SUM(L44:L50)</f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5">SUM(G52:G60)</f>
        <v>0</v>
      </c>
      <c r="H61" s="19">
        <f t="shared" ref="H61" si="16">SUM(H52:H60)</f>
        <v>0</v>
      </c>
      <c r="I61" s="19">
        <f t="shared" ref="I61" si="17">SUM(I52:I60)</f>
        <v>0</v>
      </c>
      <c r="J61" s="19">
        <f t="shared" ref="J61:L61" si="18">SUM(J52:J60)</f>
        <v>0</v>
      </c>
      <c r="K61" s="25"/>
      <c r="L61" s="19">
        <f t="shared" si="18"/>
        <v>0</v>
      </c>
    </row>
    <row r="62" spans="1:12" ht="15.75" customHeight="1" thickBot="1">
      <c r="A62" s="29">
        <f>A44</f>
        <v>1</v>
      </c>
      <c r="B62" s="30">
        <f>B44</f>
        <v>3</v>
      </c>
      <c r="C62" s="81" t="s">
        <v>4</v>
      </c>
      <c r="D62" s="82"/>
      <c r="E62" s="31"/>
      <c r="F62" s="32">
        <f>F51+F61</f>
        <v>510</v>
      </c>
      <c r="G62" s="32">
        <f t="shared" ref="G62" si="19">G51+G61</f>
        <v>17.59</v>
      </c>
      <c r="H62" s="32">
        <f t="shared" ref="H62" si="20">H51+H61</f>
        <v>9.14</v>
      </c>
      <c r="I62" s="32">
        <f t="shared" ref="I62" si="21">I51+I61</f>
        <v>98.38</v>
      </c>
      <c r="J62" s="32">
        <f t="shared" ref="J62:L62" si="22">J51+J61</f>
        <v>544.17999999999995</v>
      </c>
      <c r="K62" s="32"/>
      <c r="L62" s="32">
        <f t="shared" si="22"/>
        <v>0</v>
      </c>
    </row>
    <row r="63" spans="1:12" ht="16.5" thickBot="1">
      <c r="A63" s="20">
        <v>1</v>
      </c>
      <c r="B63" s="21">
        <v>4</v>
      </c>
      <c r="C63" s="22" t="s">
        <v>20</v>
      </c>
      <c r="D63" s="5"/>
      <c r="E63" s="56" t="s">
        <v>60</v>
      </c>
      <c r="F63" s="57">
        <v>75</v>
      </c>
      <c r="G63" s="57">
        <v>1.06</v>
      </c>
      <c r="H63" s="57">
        <v>4.51</v>
      </c>
      <c r="I63" s="57">
        <v>6.2</v>
      </c>
      <c r="J63" s="57">
        <v>69.599999999999994</v>
      </c>
      <c r="K63" s="58" t="s">
        <v>51</v>
      </c>
      <c r="L63" s="39"/>
    </row>
    <row r="64" spans="1:12" ht="16.5" thickBot="1">
      <c r="A64" s="23"/>
      <c r="B64" s="15"/>
      <c r="C64" s="11"/>
      <c r="D64" s="5" t="s">
        <v>21</v>
      </c>
      <c r="E64" s="61" t="s">
        <v>50</v>
      </c>
      <c r="F64" s="62" t="s">
        <v>99</v>
      </c>
      <c r="G64" s="62">
        <v>17.5</v>
      </c>
      <c r="H64" s="62">
        <v>17.63</v>
      </c>
      <c r="I64" s="62">
        <v>30.63</v>
      </c>
      <c r="J64" s="62">
        <v>350.88</v>
      </c>
      <c r="K64" s="63" t="s">
        <v>80</v>
      </c>
      <c r="L64" s="41"/>
    </row>
    <row r="65" spans="1:12" ht="16.5" thickBot="1">
      <c r="A65" s="23"/>
      <c r="B65" s="15"/>
      <c r="C65" s="11"/>
      <c r="D65" s="7" t="s">
        <v>22</v>
      </c>
      <c r="E65" s="56" t="s">
        <v>97</v>
      </c>
      <c r="F65" s="57">
        <v>200</v>
      </c>
      <c r="G65" s="57">
        <v>0.68</v>
      </c>
      <c r="H65" s="57">
        <v>0.28000000000000003</v>
      </c>
      <c r="I65" s="57">
        <v>20.76</v>
      </c>
      <c r="J65" s="57">
        <v>88.2</v>
      </c>
      <c r="K65" s="58" t="s">
        <v>100</v>
      </c>
      <c r="L65" s="41"/>
    </row>
    <row r="66" spans="1:12" ht="16.5" thickBot="1">
      <c r="A66" s="23"/>
      <c r="B66" s="15"/>
      <c r="C66" s="11"/>
      <c r="D66" s="7" t="s">
        <v>23</v>
      </c>
      <c r="E66" s="56" t="s">
        <v>49</v>
      </c>
      <c r="F66" s="57">
        <v>35</v>
      </c>
      <c r="G66" s="57">
        <v>3.01</v>
      </c>
      <c r="H66" s="57">
        <v>0.46</v>
      </c>
      <c r="I66" s="57">
        <v>15.82</v>
      </c>
      <c r="J66" s="57">
        <v>79.8</v>
      </c>
      <c r="K66" s="42" t="s">
        <v>47</v>
      </c>
      <c r="L66" s="41"/>
    </row>
    <row r="67" spans="1:12" ht="15">
      <c r="A67" s="23"/>
      <c r="B67" s="15"/>
      <c r="C67" s="11"/>
      <c r="D67" s="7"/>
      <c r="E67" s="40" t="s">
        <v>98</v>
      </c>
      <c r="F67" s="41">
        <v>26</v>
      </c>
      <c r="G67" s="41">
        <v>1.9</v>
      </c>
      <c r="H67" s="41">
        <v>3.95</v>
      </c>
      <c r="I67" s="41">
        <v>17.52</v>
      </c>
      <c r="J67" s="41">
        <v>113.36</v>
      </c>
      <c r="K67" s="42" t="s">
        <v>47</v>
      </c>
      <c r="L67" s="41"/>
    </row>
    <row r="68" spans="1:12" ht="16.5" thickBot="1">
      <c r="A68" s="23"/>
      <c r="B68" s="15"/>
      <c r="C68" s="11"/>
      <c r="D68" s="6"/>
      <c r="E68" s="56"/>
      <c r="F68" s="57"/>
      <c r="G68" s="57"/>
      <c r="H68" s="57"/>
      <c r="I68" s="57"/>
      <c r="J68" s="57"/>
      <c r="K68" s="58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v>511</v>
      </c>
      <c r="G70" s="19">
        <v>24.14</v>
      </c>
      <c r="H70" s="19">
        <v>26.82</v>
      </c>
      <c r="I70" s="19">
        <v>90.92</v>
      </c>
      <c r="J70" s="19">
        <v>701.84</v>
      </c>
      <c r="K70" s="25"/>
      <c r="L70" s="19">
        <f t="shared" ref="L70" si="23">SUM(L63:L69)</f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thickBot="1">
      <c r="A81" s="29">
        <f>A63</f>
        <v>1</v>
      </c>
      <c r="B81" s="30">
        <f>B63</f>
        <v>4</v>
      </c>
      <c r="C81" s="81" t="s">
        <v>4</v>
      </c>
      <c r="D81" s="82"/>
      <c r="E81" s="31"/>
      <c r="F81" s="74">
        <f>F70+F80</f>
        <v>511</v>
      </c>
      <c r="G81" s="74">
        <f t="shared" ref="G81" si="28">G70+G80</f>
        <v>24.14</v>
      </c>
      <c r="H81" s="74">
        <f t="shared" ref="H81" si="29">H70+H80</f>
        <v>26.82</v>
      </c>
      <c r="I81" s="74">
        <f t="shared" ref="I81" si="30">I70+I80</f>
        <v>90.92</v>
      </c>
      <c r="J81" s="74">
        <f t="shared" ref="J81:L81" si="31">J70+J80</f>
        <v>701.84</v>
      </c>
      <c r="K81" s="32"/>
      <c r="L81" s="32">
        <f t="shared" si="31"/>
        <v>0</v>
      </c>
    </row>
    <row r="82" spans="1:12" ht="16.5" thickBot="1">
      <c r="A82" s="20">
        <v>1</v>
      </c>
      <c r="B82" s="21">
        <v>5</v>
      </c>
      <c r="C82" s="22" t="s">
        <v>20</v>
      </c>
      <c r="D82" s="5" t="s">
        <v>21</v>
      </c>
      <c r="E82" s="60" t="s">
        <v>81</v>
      </c>
      <c r="F82" s="57">
        <v>110</v>
      </c>
      <c r="G82" s="57">
        <v>8.1999999999999993</v>
      </c>
      <c r="H82" s="57">
        <v>38.6</v>
      </c>
      <c r="I82" s="57">
        <v>0</v>
      </c>
      <c r="J82" s="57">
        <v>380</v>
      </c>
      <c r="K82" s="58" t="s">
        <v>82</v>
      </c>
      <c r="L82" s="39"/>
    </row>
    <row r="83" spans="1:12" ht="24" thickBot="1">
      <c r="A83" s="23"/>
      <c r="B83" s="15"/>
      <c r="C83" s="11"/>
      <c r="D83" s="6"/>
      <c r="E83" s="56" t="s">
        <v>55</v>
      </c>
      <c r="F83" s="70">
        <v>150</v>
      </c>
      <c r="G83" s="62">
        <v>5.55</v>
      </c>
      <c r="H83" s="62">
        <v>4.95</v>
      </c>
      <c r="I83" s="62">
        <v>29.55</v>
      </c>
      <c r="J83" s="62">
        <v>184.5</v>
      </c>
      <c r="K83" s="63" t="s">
        <v>101</v>
      </c>
      <c r="L83" s="41"/>
    </row>
    <row r="84" spans="1:12" ht="24" thickBot="1">
      <c r="A84" s="23"/>
      <c r="B84" s="15"/>
      <c r="C84" s="11"/>
      <c r="D84" s="7" t="s">
        <v>22</v>
      </c>
      <c r="E84" s="56" t="s">
        <v>61</v>
      </c>
      <c r="F84" s="73" t="s">
        <v>62</v>
      </c>
      <c r="G84" s="73">
        <v>7.0000000000000007E-2</v>
      </c>
      <c r="H84" s="73">
        <v>0.02</v>
      </c>
      <c r="I84" s="73" t="s">
        <v>102</v>
      </c>
      <c r="J84" s="73">
        <v>60</v>
      </c>
      <c r="K84" s="58" t="s">
        <v>73</v>
      </c>
      <c r="L84" s="41"/>
    </row>
    <row r="85" spans="1:12" ht="16.5" thickBot="1">
      <c r="A85" s="23"/>
      <c r="B85" s="15"/>
      <c r="C85" s="11"/>
      <c r="D85" s="7" t="s">
        <v>23</v>
      </c>
      <c r="E85" s="56" t="s">
        <v>49</v>
      </c>
      <c r="F85" s="57">
        <v>30</v>
      </c>
      <c r="G85" s="57">
        <v>2.58</v>
      </c>
      <c r="H85" s="57">
        <v>0.39</v>
      </c>
      <c r="I85" s="57">
        <v>13.56</v>
      </c>
      <c r="J85" s="57" t="s">
        <v>103</v>
      </c>
      <c r="K85" s="58" t="s">
        <v>47</v>
      </c>
      <c r="L85" s="41"/>
    </row>
    <row r="86" spans="1:12" ht="15">
      <c r="A86" s="23"/>
      <c r="B86" s="15"/>
      <c r="C86" s="11"/>
      <c r="D86" s="7"/>
      <c r="E86" s="40"/>
      <c r="F86" s="41"/>
      <c r="G86" s="41"/>
      <c r="H86" s="41"/>
      <c r="I86" s="41"/>
      <c r="J86" s="41"/>
      <c r="K86" s="42"/>
      <c r="L86" s="41"/>
    </row>
    <row r="87" spans="1:12" ht="32.25" thickBot="1">
      <c r="A87" s="23"/>
      <c r="B87" s="15"/>
      <c r="C87" s="11"/>
      <c r="D87" s="6"/>
      <c r="E87" s="59" t="s">
        <v>54</v>
      </c>
      <c r="F87" s="57">
        <v>12</v>
      </c>
      <c r="G87" s="57">
        <v>0.25</v>
      </c>
      <c r="H87" s="57">
        <v>0.35</v>
      </c>
      <c r="I87" s="57">
        <v>1.17</v>
      </c>
      <c r="J87" s="57">
        <v>8.83</v>
      </c>
      <c r="K87" s="58" t="s">
        <v>48</v>
      </c>
      <c r="L87" s="41"/>
    </row>
    <row r="88" spans="1:12" ht="16.5" thickBot="1">
      <c r="A88" s="23"/>
      <c r="B88" s="15"/>
      <c r="C88" s="11"/>
      <c r="D88" s="6"/>
      <c r="E88" s="56"/>
      <c r="F88" s="71"/>
      <c r="G88" s="72"/>
      <c r="H88" s="72"/>
      <c r="I88" s="72"/>
      <c r="J88" s="72"/>
      <c r="K88" s="58"/>
      <c r="L88" s="41"/>
    </row>
    <row r="89" spans="1:12" ht="15">
      <c r="A89" s="24"/>
      <c r="B89" s="17"/>
      <c r="C89" s="8"/>
      <c r="D89" s="18" t="s">
        <v>33</v>
      </c>
      <c r="E89" s="9"/>
      <c r="F89" s="19">
        <v>502</v>
      </c>
      <c r="G89" s="19">
        <v>16.649999999999999</v>
      </c>
      <c r="H89" s="19">
        <v>44.31</v>
      </c>
      <c r="I89" s="19">
        <v>59.28</v>
      </c>
      <c r="J89" s="19">
        <v>701.73</v>
      </c>
      <c r="K89" s="25"/>
      <c r="L89" s="19">
        <f t="shared" ref="L89" si="32">SUM(L82:L88)</f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78"/>
      <c r="F99" s="76">
        <f>SUM(F90:F98)</f>
        <v>0</v>
      </c>
      <c r="G99" s="76">
        <f t="shared" ref="G99" si="33">SUM(G90:G98)</f>
        <v>0</v>
      </c>
      <c r="H99" s="76">
        <f t="shared" ref="H99" si="34">SUM(H90:H98)</f>
        <v>0</v>
      </c>
      <c r="I99" s="76">
        <f t="shared" ref="I99" si="35">SUM(I90:I98)</f>
        <v>0</v>
      </c>
      <c r="J99" s="76">
        <f t="shared" ref="J99:L99" si="36">SUM(J90:J98)</f>
        <v>0</v>
      </c>
      <c r="K99" s="25"/>
      <c r="L99" s="19">
        <f t="shared" si="36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1" t="s">
        <v>4</v>
      </c>
      <c r="D100" s="82"/>
      <c r="E100" s="79"/>
      <c r="F100" s="74">
        <f>F89+F99</f>
        <v>502</v>
      </c>
      <c r="G100" s="74">
        <f t="shared" ref="G100" si="37">G89+G99</f>
        <v>16.649999999999999</v>
      </c>
      <c r="H100" s="74">
        <f t="shared" ref="H100" si="38">H89+H99</f>
        <v>44.31</v>
      </c>
      <c r="I100" s="74">
        <f t="shared" ref="I100" si="39">I89+I99</f>
        <v>59.28</v>
      </c>
      <c r="J100" s="74">
        <f>J89+J99</f>
        <v>701.73</v>
      </c>
      <c r="K100" s="32"/>
      <c r="L100" s="32">
        <f t="shared" ref="L100" si="40">L89+L99</f>
        <v>0</v>
      </c>
    </row>
    <row r="101" spans="1:12" ht="32.25" thickBot="1">
      <c r="A101" s="20">
        <v>2</v>
      </c>
      <c r="B101" s="21">
        <v>1</v>
      </c>
      <c r="C101" s="22" t="s">
        <v>20</v>
      </c>
      <c r="D101" s="5" t="s">
        <v>21</v>
      </c>
      <c r="E101" s="56" t="s">
        <v>104</v>
      </c>
      <c r="F101" s="57" t="s">
        <v>105</v>
      </c>
      <c r="G101" s="57">
        <v>5.94</v>
      </c>
      <c r="H101" s="57">
        <v>5.78</v>
      </c>
      <c r="I101" s="57">
        <v>42.86</v>
      </c>
      <c r="J101" s="57">
        <v>247.8</v>
      </c>
      <c r="K101" s="58" t="s">
        <v>39</v>
      </c>
      <c r="L101" s="39"/>
    </row>
    <row r="102" spans="1:12" ht="16.5" thickBot="1">
      <c r="A102" s="23"/>
      <c r="B102" s="15"/>
      <c r="C102" s="11"/>
      <c r="D102" s="6"/>
      <c r="E102" s="65" t="s">
        <v>40</v>
      </c>
      <c r="F102" s="57">
        <v>30</v>
      </c>
      <c r="G102" s="57">
        <v>6.96</v>
      </c>
      <c r="H102" s="57">
        <v>8.85</v>
      </c>
      <c r="I102" s="57">
        <v>0</v>
      </c>
      <c r="J102" s="66">
        <v>109.2</v>
      </c>
      <c r="K102" s="64" t="s">
        <v>41</v>
      </c>
      <c r="L102" s="41"/>
    </row>
    <row r="103" spans="1:12" ht="24" thickBot="1">
      <c r="A103" s="23"/>
      <c r="B103" s="15"/>
      <c r="C103" s="11"/>
      <c r="D103" s="7" t="s">
        <v>22</v>
      </c>
      <c r="E103" s="56" t="s">
        <v>61</v>
      </c>
      <c r="F103" s="57" t="s">
        <v>62</v>
      </c>
      <c r="G103" s="57">
        <v>7.0000000000000007E-2</v>
      </c>
      <c r="H103" s="57">
        <v>0.02</v>
      </c>
      <c r="I103" s="57">
        <v>15</v>
      </c>
      <c r="J103" s="57">
        <v>60</v>
      </c>
      <c r="K103" s="58" t="s">
        <v>73</v>
      </c>
      <c r="L103" s="41"/>
    </row>
    <row r="104" spans="1:12" ht="16.5" thickBot="1">
      <c r="A104" s="23"/>
      <c r="B104" s="15"/>
      <c r="C104" s="11"/>
      <c r="D104" s="7" t="s">
        <v>23</v>
      </c>
      <c r="E104" s="65" t="s">
        <v>46</v>
      </c>
      <c r="F104" s="57">
        <v>19</v>
      </c>
      <c r="G104" s="57">
        <v>1.52</v>
      </c>
      <c r="H104" s="57">
        <v>0.56999999999999995</v>
      </c>
      <c r="I104" s="57">
        <v>10.26</v>
      </c>
      <c r="J104" s="57">
        <v>53.2</v>
      </c>
      <c r="K104" s="58" t="s">
        <v>47</v>
      </c>
      <c r="L104" s="41"/>
    </row>
    <row r="105" spans="1:12" ht="1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6.5" thickBot="1">
      <c r="A106" s="23"/>
      <c r="B106" s="15"/>
      <c r="C106" s="11"/>
      <c r="D106" s="6"/>
      <c r="E106" s="59" t="s">
        <v>44</v>
      </c>
      <c r="F106" s="57">
        <v>54</v>
      </c>
      <c r="G106" s="57">
        <v>1.7</v>
      </c>
      <c r="H106" s="57">
        <v>3.3</v>
      </c>
      <c r="I106" s="57">
        <v>15.9</v>
      </c>
      <c r="J106" s="57">
        <v>99.5</v>
      </c>
      <c r="K106" s="58" t="s">
        <v>45</v>
      </c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v>506</v>
      </c>
      <c r="G108" s="19">
        <v>16.190000000000001</v>
      </c>
      <c r="H108" s="19">
        <v>18.420000000000002</v>
      </c>
      <c r="I108" s="19">
        <v>84.02</v>
      </c>
      <c r="J108" s="19">
        <v>569.70000000000005</v>
      </c>
      <c r="K108" s="25"/>
      <c r="L108" s="19">
        <f t="shared" ref="L108" si="41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2">SUM(G109:G117)</f>
        <v>0</v>
      </c>
      <c r="H118" s="19">
        <f t="shared" si="42"/>
        <v>0</v>
      </c>
      <c r="I118" s="19">
        <f t="shared" si="42"/>
        <v>0</v>
      </c>
      <c r="J118" s="19">
        <f t="shared" si="42"/>
        <v>0</v>
      </c>
      <c r="K118" s="25"/>
      <c r="L118" s="19">
        <f t="shared" ref="L118" si="43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81" t="s">
        <v>4</v>
      </c>
      <c r="D119" s="82"/>
      <c r="E119" s="79"/>
      <c r="F119" s="74">
        <v>506</v>
      </c>
      <c r="G119" s="74">
        <f t="shared" ref="G119" si="44">G108+G118</f>
        <v>16.190000000000001</v>
      </c>
      <c r="H119" s="74">
        <f t="shared" ref="H119" si="45">H108+H118</f>
        <v>18.420000000000002</v>
      </c>
      <c r="I119" s="74">
        <f t="shared" ref="I119" si="46">I108+I118</f>
        <v>84.02</v>
      </c>
      <c r="J119" s="74">
        <f t="shared" ref="J119:L119" si="47">J108+J118</f>
        <v>569.70000000000005</v>
      </c>
      <c r="K119" s="32"/>
      <c r="L119" s="32">
        <f t="shared" si="47"/>
        <v>0</v>
      </c>
    </row>
    <row r="120" spans="1:12" ht="24" thickBot="1">
      <c r="A120" s="14">
        <v>2</v>
      </c>
      <c r="B120" s="15">
        <v>2</v>
      </c>
      <c r="C120" s="22" t="s">
        <v>20</v>
      </c>
      <c r="D120" s="5" t="s">
        <v>21</v>
      </c>
      <c r="E120" s="56" t="s">
        <v>83</v>
      </c>
      <c r="F120" s="57" t="s">
        <v>106</v>
      </c>
      <c r="G120" s="57">
        <v>14.76</v>
      </c>
      <c r="H120" s="57">
        <v>35.4</v>
      </c>
      <c r="I120" s="57">
        <v>19.899999999999999</v>
      </c>
      <c r="J120" s="57">
        <v>459.6</v>
      </c>
      <c r="K120" s="58" t="s">
        <v>84</v>
      </c>
      <c r="L120" s="39"/>
    </row>
    <row r="121" spans="1:12" ht="32.25" thickBot="1">
      <c r="A121" s="14"/>
      <c r="B121" s="15"/>
      <c r="C121" s="11"/>
      <c r="D121" s="6"/>
      <c r="E121" s="61" t="s">
        <v>85</v>
      </c>
      <c r="F121" s="41">
        <v>25</v>
      </c>
      <c r="G121" s="41">
        <v>0.72</v>
      </c>
      <c r="H121" s="41">
        <v>0.68</v>
      </c>
      <c r="I121" s="41">
        <v>1.45</v>
      </c>
      <c r="J121" s="41">
        <v>14.8</v>
      </c>
      <c r="K121" s="42" t="s">
        <v>86</v>
      </c>
      <c r="L121" s="41"/>
    </row>
    <row r="122" spans="1:12" ht="24" thickBot="1">
      <c r="A122" s="14"/>
      <c r="B122" s="15"/>
      <c r="C122" s="11"/>
      <c r="D122" s="7" t="s">
        <v>22</v>
      </c>
      <c r="E122" s="56" t="s">
        <v>61</v>
      </c>
      <c r="F122" s="57" t="s">
        <v>62</v>
      </c>
      <c r="G122" s="57">
        <v>7.0000000000000007E-2</v>
      </c>
      <c r="H122" s="57">
        <v>0.02</v>
      </c>
      <c r="I122" s="57">
        <v>15</v>
      </c>
      <c r="J122" s="57">
        <v>60</v>
      </c>
      <c r="K122" s="58" t="s">
        <v>73</v>
      </c>
      <c r="L122" s="41"/>
    </row>
    <row r="123" spans="1:12" ht="16.5" thickBot="1">
      <c r="A123" s="14"/>
      <c r="B123" s="15"/>
      <c r="C123" s="11"/>
      <c r="D123" s="7" t="s">
        <v>23</v>
      </c>
      <c r="E123" s="56" t="s">
        <v>49</v>
      </c>
      <c r="F123" s="57">
        <v>40</v>
      </c>
      <c r="G123" s="57">
        <v>3.44</v>
      </c>
      <c r="H123" s="57">
        <v>0.52</v>
      </c>
      <c r="I123" s="57">
        <v>18.079999999999998</v>
      </c>
      <c r="J123" s="57">
        <v>91.2</v>
      </c>
      <c r="K123" s="58" t="s">
        <v>47</v>
      </c>
      <c r="L123" s="41"/>
    </row>
    <row r="124" spans="1:12" ht="15">
      <c r="A124" s="14"/>
      <c r="B124" s="15"/>
      <c r="C124" s="11"/>
      <c r="D124" s="7"/>
      <c r="E124" s="40" t="s">
        <v>98</v>
      </c>
      <c r="F124" s="41">
        <v>26</v>
      </c>
      <c r="G124" s="41">
        <v>1.9</v>
      </c>
      <c r="H124" s="41">
        <v>3.95</v>
      </c>
      <c r="I124" s="41">
        <v>17.52</v>
      </c>
      <c r="J124" s="41">
        <v>113.36</v>
      </c>
      <c r="K124" s="42" t="s">
        <v>47</v>
      </c>
      <c r="L124" s="41"/>
    </row>
    <row r="125" spans="1:12" ht="16.5" thickBot="1">
      <c r="A125" s="14"/>
      <c r="B125" s="15"/>
      <c r="C125" s="11"/>
      <c r="D125" s="6"/>
      <c r="E125" s="59"/>
      <c r="F125" s="57"/>
      <c r="G125" s="57"/>
      <c r="H125" s="57"/>
      <c r="I125" s="57"/>
      <c r="J125" s="66"/>
      <c r="K125" s="64"/>
      <c r="L125" s="41"/>
    </row>
    <row r="126" spans="1:12" ht="16.5" thickBot="1">
      <c r="A126" s="14"/>
      <c r="B126" s="15"/>
      <c r="C126" s="11"/>
      <c r="D126" s="6"/>
      <c r="E126" s="61"/>
      <c r="F126" s="62"/>
      <c r="G126" s="62"/>
      <c r="H126" s="62"/>
      <c r="I126" s="62"/>
      <c r="J126" s="62"/>
      <c r="K126" s="63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v>501</v>
      </c>
      <c r="G127" s="19">
        <v>20.89</v>
      </c>
      <c r="H127" s="19">
        <v>40.57</v>
      </c>
      <c r="I127" s="19">
        <f t="shared" ref="I127:J127" si="48">SUM(I120:I126)</f>
        <v>71.949999999999989</v>
      </c>
      <c r="J127" s="19">
        <f t="shared" si="48"/>
        <v>738.96000000000015</v>
      </c>
      <c r="K127" s="25"/>
      <c r="L127" s="19">
        <f t="shared" ref="L127" si="49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0">SUM(G128:G136)</f>
        <v>0</v>
      </c>
      <c r="H137" s="19">
        <f t="shared" si="50"/>
        <v>0</v>
      </c>
      <c r="I137" s="19">
        <f t="shared" si="50"/>
        <v>0</v>
      </c>
      <c r="J137" s="19">
        <f t="shared" si="50"/>
        <v>0</v>
      </c>
      <c r="K137" s="25"/>
      <c r="L137" s="19">
        <f t="shared" ref="L137" si="51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81" t="s">
        <v>4</v>
      </c>
      <c r="D138" s="82"/>
      <c r="E138" s="31"/>
      <c r="F138" s="74">
        <f>F127+F137</f>
        <v>501</v>
      </c>
      <c r="G138" s="74">
        <f t="shared" ref="G138" si="52">G127+G137</f>
        <v>20.89</v>
      </c>
      <c r="H138" s="74">
        <f t="shared" ref="H138" si="53">H127+H137</f>
        <v>40.57</v>
      </c>
      <c r="I138" s="74">
        <f t="shared" ref="I138" si="54">I127+I137</f>
        <v>71.949999999999989</v>
      </c>
      <c r="J138" s="74">
        <f t="shared" ref="J138:L138" si="55">J127+J137</f>
        <v>738.96000000000015</v>
      </c>
      <c r="K138" s="32"/>
      <c r="L138" s="32">
        <f t="shared" si="55"/>
        <v>0</v>
      </c>
    </row>
    <row r="139" spans="1:12" ht="16.5" thickBot="1">
      <c r="A139" s="20">
        <v>2</v>
      </c>
      <c r="B139" s="21">
        <v>3</v>
      </c>
      <c r="C139" s="22" t="s">
        <v>20</v>
      </c>
      <c r="D139" s="5" t="s">
        <v>21</v>
      </c>
      <c r="E139" s="56" t="s">
        <v>56</v>
      </c>
      <c r="F139" s="57" t="s">
        <v>71</v>
      </c>
      <c r="G139" s="57">
        <v>14.04</v>
      </c>
      <c r="H139" s="57">
        <v>7.56</v>
      </c>
      <c r="I139" s="57">
        <v>2.97</v>
      </c>
      <c r="J139" s="57" t="s">
        <v>109</v>
      </c>
      <c r="K139" s="58" t="s">
        <v>57</v>
      </c>
      <c r="L139" s="39"/>
    </row>
    <row r="140" spans="1:12" ht="24" thickBot="1">
      <c r="A140" s="23"/>
      <c r="B140" s="15"/>
      <c r="C140" s="11"/>
      <c r="D140" s="6"/>
      <c r="E140" s="56" t="s">
        <v>52</v>
      </c>
      <c r="F140" s="57">
        <v>170</v>
      </c>
      <c r="G140" s="57">
        <v>9.74</v>
      </c>
      <c r="H140" s="57">
        <v>6.91</v>
      </c>
      <c r="I140" s="57">
        <v>43.79</v>
      </c>
      <c r="J140" s="57">
        <v>276.25</v>
      </c>
      <c r="K140" s="58" t="s">
        <v>53</v>
      </c>
      <c r="L140" s="41"/>
    </row>
    <row r="141" spans="1:12" ht="24" thickBot="1">
      <c r="A141" s="23"/>
      <c r="B141" s="15"/>
      <c r="C141" s="11"/>
      <c r="D141" s="7" t="s">
        <v>22</v>
      </c>
      <c r="E141" s="56" t="s">
        <v>107</v>
      </c>
      <c r="F141" s="57">
        <v>200</v>
      </c>
      <c r="G141" s="57">
        <v>3.17</v>
      </c>
      <c r="H141" s="57">
        <v>2.68</v>
      </c>
      <c r="I141" s="57">
        <v>15.95</v>
      </c>
      <c r="J141" s="57">
        <v>100.6</v>
      </c>
      <c r="K141" s="58" t="s">
        <v>110</v>
      </c>
      <c r="L141" s="41"/>
    </row>
    <row r="142" spans="1:12" ht="15.75" customHeight="1" thickBot="1">
      <c r="A142" s="23"/>
      <c r="B142" s="15"/>
      <c r="C142" s="11"/>
      <c r="D142" s="7" t="s">
        <v>23</v>
      </c>
      <c r="E142" s="56" t="s">
        <v>49</v>
      </c>
      <c r="F142" s="57">
        <v>40</v>
      </c>
      <c r="G142" s="80"/>
      <c r="H142" s="57">
        <v>0.52</v>
      </c>
      <c r="I142" s="57">
        <v>18.079999999999998</v>
      </c>
      <c r="J142" s="57" t="s">
        <v>111</v>
      </c>
      <c r="K142" s="58" t="s">
        <v>47</v>
      </c>
      <c r="L142" s="41"/>
    </row>
    <row r="143" spans="1:12" ht="15">
      <c r="A143" s="23"/>
      <c r="B143" s="15"/>
      <c r="C143" s="11"/>
      <c r="D143" s="7"/>
      <c r="E143" s="40" t="s">
        <v>108</v>
      </c>
      <c r="F143" s="41">
        <v>10</v>
      </c>
      <c r="G143" s="41">
        <v>0.71</v>
      </c>
      <c r="H143" s="41">
        <v>1.51</v>
      </c>
      <c r="I143" s="41">
        <v>6.77</v>
      </c>
      <c r="J143" s="41">
        <v>43.5</v>
      </c>
      <c r="K143" s="42" t="s">
        <v>47</v>
      </c>
      <c r="L143" s="41"/>
    </row>
    <row r="144" spans="1:12" ht="1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v>510</v>
      </c>
      <c r="G146" s="19">
        <v>31.1</v>
      </c>
      <c r="H146" s="19">
        <v>19.170000000000002</v>
      </c>
      <c r="I146" s="19">
        <f t="shared" ref="I146" si="56">SUM(I139:I145)</f>
        <v>87.559999999999988</v>
      </c>
      <c r="J146" s="19">
        <v>647.63</v>
      </c>
      <c r="K146" s="25"/>
      <c r="L146" s="19">
        <f t="shared" ref="L146" si="57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8">SUM(G147:G155)</f>
        <v>0</v>
      </c>
      <c r="H156" s="19">
        <f t="shared" si="58"/>
        <v>0</v>
      </c>
      <c r="I156" s="19">
        <f t="shared" si="58"/>
        <v>0</v>
      </c>
      <c r="J156" s="19">
        <f t="shared" si="58"/>
        <v>0</v>
      </c>
      <c r="K156" s="25"/>
      <c r="L156" s="19">
        <f t="shared" ref="L156" si="59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81" t="s">
        <v>4</v>
      </c>
      <c r="D157" s="82"/>
      <c r="E157" s="79"/>
      <c r="F157" s="74">
        <f>F146+F156</f>
        <v>510</v>
      </c>
      <c r="G157" s="74">
        <f t="shared" ref="G157" si="60">G146+G156</f>
        <v>31.1</v>
      </c>
      <c r="H157" s="74">
        <f t="shared" ref="H157" si="61">H146+H156</f>
        <v>19.170000000000002</v>
      </c>
      <c r="I157" s="74">
        <f t="shared" ref="I157" si="62">I146+I156</f>
        <v>87.559999999999988</v>
      </c>
      <c r="J157" s="74">
        <f t="shared" ref="J157:L157" si="63">J146+J156</f>
        <v>647.63</v>
      </c>
      <c r="K157" s="74"/>
      <c r="L157" s="32">
        <f t="shared" si="63"/>
        <v>0</v>
      </c>
    </row>
    <row r="158" spans="1:12" ht="24" thickBot="1">
      <c r="A158" s="20">
        <v>2</v>
      </c>
      <c r="B158" s="21">
        <v>4</v>
      </c>
      <c r="C158" s="22" t="s">
        <v>20</v>
      </c>
      <c r="D158" s="5" t="s">
        <v>21</v>
      </c>
      <c r="E158" s="56" t="s">
        <v>112</v>
      </c>
      <c r="F158" s="57" t="s">
        <v>71</v>
      </c>
      <c r="G158" s="57">
        <v>9.58</v>
      </c>
      <c r="H158" s="57">
        <v>25.37</v>
      </c>
      <c r="I158" s="57">
        <v>2.6</v>
      </c>
      <c r="J158" s="57">
        <v>278.10000000000002</v>
      </c>
      <c r="K158" s="58" t="s">
        <v>72</v>
      </c>
      <c r="L158" s="39"/>
    </row>
    <row r="159" spans="1:12" ht="16.5" thickBot="1">
      <c r="A159" s="23"/>
      <c r="B159" s="15"/>
      <c r="C159" s="11"/>
      <c r="D159" s="6"/>
      <c r="E159" s="56" t="s">
        <v>113</v>
      </c>
      <c r="F159" s="57">
        <v>150</v>
      </c>
      <c r="G159" s="57">
        <v>3.65</v>
      </c>
      <c r="H159" s="57">
        <v>5.37</v>
      </c>
      <c r="I159" s="57">
        <v>36.68</v>
      </c>
      <c r="J159" s="57">
        <v>209.7</v>
      </c>
      <c r="K159" s="58" t="s">
        <v>116</v>
      </c>
      <c r="L159" s="41"/>
    </row>
    <row r="160" spans="1:12" ht="16.5" thickBot="1">
      <c r="A160" s="23"/>
      <c r="B160" s="15"/>
      <c r="C160" s="11"/>
      <c r="D160" s="7" t="s">
        <v>22</v>
      </c>
      <c r="E160" s="56" t="s">
        <v>114</v>
      </c>
      <c r="F160" s="57">
        <v>200</v>
      </c>
      <c r="G160" s="57">
        <v>0.5</v>
      </c>
      <c r="H160" s="57">
        <v>0</v>
      </c>
      <c r="I160" s="57">
        <v>22.8</v>
      </c>
      <c r="J160" s="57">
        <v>93.1</v>
      </c>
      <c r="K160" s="58" t="s">
        <v>117</v>
      </c>
      <c r="L160" s="41"/>
    </row>
    <row r="161" spans="1:12" ht="16.5" thickBot="1">
      <c r="A161" s="23"/>
      <c r="B161" s="15"/>
      <c r="C161" s="11"/>
      <c r="D161" s="7" t="s">
        <v>23</v>
      </c>
      <c r="E161" s="56" t="s">
        <v>49</v>
      </c>
      <c r="F161" s="57">
        <v>50</v>
      </c>
      <c r="G161" s="80">
        <v>11049</v>
      </c>
      <c r="H161" s="57">
        <v>0.65</v>
      </c>
      <c r="I161" s="57">
        <v>22.6</v>
      </c>
      <c r="J161" s="57">
        <v>114</v>
      </c>
      <c r="K161" s="58" t="s">
        <v>47</v>
      </c>
      <c r="L161" s="41"/>
    </row>
    <row r="162" spans="1:12" ht="15">
      <c r="A162" s="23"/>
      <c r="B162" s="15"/>
      <c r="C162" s="11"/>
      <c r="D162" s="7"/>
      <c r="E162" s="40" t="s">
        <v>115</v>
      </c>
      <c r="F162" s="41">
        <v>19</v>
      </c>
      <c r="G162" s="41">
        <v>0.97</v>
      </c>
      <c r="H162" s="41">
        <v>5.74</v>
      </c>
      <c r="I162" s="41">
        <v>11.13</v>
      </c>
      <c r="J162" s="41">
        <v>100.13</v>
      </c>
      <c r="K162" s="42" t="s">
        <v>47</v>
      </c>
      <c r="L162" s="41"/>
    </row>
    <row r="163" spans="1:12" ht="1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v>509</v>
      </c>
      <c r="G165" s="19">
        <v>19</v>
      </c>
      <c r="H165" s="19">
        <f t="shared" ref="H165:J165" si="64">SUM(H158:H164)</f>
        <v>37.130000000000003</v>
      </c>
      <c r="I165" s="19">
        <v>95.82</v>
      </c>
      <c r="J165" s="19">
        <f t="shared" si="64"/>
        <v>795.03</v>
      </c>
      <c r="K165" s="25"/>
      <c r="L165" s="19">
        <f t="shared" ref="L165" si="65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6">SUM(G166:G174)</f>
        <v>0</v>
      </c>
      <c r="H175" s="19">
        <f t="shared" si="66"/>
        <v>0</v>
      </c>
      <c r="I175" s="19">
        <f t="shared" si="66"/>
        <v>0</v>
      </c>
      <c r="J175" s="19">
        <f t="shared" si="66"/>
        <v>0</v>
      </c>
      <c r="K175" s="25"/>
      <c r="L175" s="19">
        <f t="shared" ref="L175" si="67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81" t="s">
        <v>4</v>
      </c>
      <c r="D176" s="82"/>
      <c r="E176" s="79"/>
      <c r="F176" s="74">
        <v>509</v>
      </c>
      <c r="G176" s="74">
        <f t="shared" ref="G176" si="68">G165+G175</f>
        <v>19</v>
      </c>
      <c r="H176" s="74">
        <f t="shared" ref="H176" si="69">H165+H175</f>
        <v>37.130000000000003</v>
      </c>
      <c r="I176" s="74">
        <f t="shared" ref="I176" si="70">I165+I175</f>
        <v>95.82</v>
      </c>
      <c r="J176" s="74">
        <f t="shared" ref="J176:L176" si="71">J165+J175</f>
        <v>795.03</v>
      </c>
      <c r="K176" s="32"/>
      <c r="L176" s="32">
        <f t="shared" si="71"/>
        <v>0</v>
      </c>
    </row>
    <row r="177" spans="1:12" ht="24" thickBot="1">
      <c r="A177" s="20">
        <v>2</v>
      </c>
      <c r="B177" s="21">
        <v>5</v>
      </c>
      <c r="C177" s="22" t="s">
        <v>20</v>
      </c>
      <c r="D177" s="5" t="s">
        <v>21</v>
      </c>
      <c r="E177" s="59" t="s">
        <v>58</v>
      </c>
      <c r="F177" s="72" t="s">
        <v>118</v>
      </c>
      <c r="G177" s="57">
        <v>9.6999999999999993</v>
      </c>
      <c r="H177" s="57">
        <v>16.850000000000001</v>
      </c>
      <c r="I177" s="57">
        <v>31.71</v>
      </c>
      <c r="J177" s="57">
        <v>317.38</v>
      </c>
      <c r="K177" s="58" t="s">
        <v>59</v>
      </c>
      <c r="L177" s="39"/>
    </row>
    <row r="178" spans="1:12" ht="16.5" thickBot="1">
      <c r="A178" s="23"/>
      <c r="B178" s="15"/>
      <c r="C178" s="11"/>
      <c r="D178" s="6"/>
      <c r="E178" s="56" t="s">
        <v>60</v>
      </c>
      <c r="F178" s="57">
        <v>100</v>
      </c>
      <c r="G178" s="57">
        <v>1.41</v>
      </c>
      <c r="H178" s="57">
        <v>6.01</v>
      </c>
      <c r="I178" s="57">
        <v>8.26</v>
      </c>
      <c r="J178" s="57">
        <v>92.8</v>
      </c>
      <c r="K178" s="58" t="s">
        <v>51</v>
      </c>
      <c r="L178" s="41"/>
    </row>
    <row r="179" spans="1:12" ht="24" thickBot="1">
      <c r="A179" s="23"/>
      <c r="B179" s="15"/>
      <c r="C179" s="11"/>
      <c r="D179" s="7" t="s">
        <v>22</v>
      </c>
      <c r="E179" s="65" t="s">
        <v>61</v>
      </c>
      <c r="F179" s="73" t="s">
        <v>62</v>
      </c>
      <c r="G179" s="57">
        <v>7.0000000000000007E-2</v>
      </c>
      <c r="H179" s="57">
        <v>0.02</v>
      </c>
      <c r="I179" s="57">
        <v>15</v>
      </c>
      <c r="J179" s="57">
        <v>60</v>
      </c>
      <c r="K179" s="58" t="s">
        <v>63</v>
      </c>
      <c r="L179" s="41"/>
    </row>
    <row r="180" spans="1:12" ht="16.5" thickBot="1">
      <c r="A180" s="23"/>
      <c r="B180" s="15"/>
      <c r="C180" s="11"/>
      <c r="D180" s="7" t="s">
        <v>23</v>
      </c>
      <c r="E180" s="56" t="s">
        <v>49</v>
      </c>
      <c r="F180" s="57">
        <v>40</v>
      </c>
      <c r="G180" s="57">
        <v>3.44</v>
      </c>
      <c r="H180" s="57">
        <v>0.52</v>
      </c>
      <c r="I180" s="57">
        <v>18.079999999999998</v>
      </c>
      <c r="J180" s="57">
        <v>91.2</v>
      </c>
      <c r="K180" s="58" t="s">
        <v>47</v>
      </c>
      <c r="L180" s="41"/>
    </row>
    <row r="181" spans="1:12" ht="1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/>
      <c r="G184" s="19"/>
      <c r="H184" s="19"/>
      <c r="I184" s="19"/>
      <c r="J184" s="19"/>
      <c r="K184" s="25"/>
      <c r="L184" s="19">
        <f t="shared" ref="L184" si="72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119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>
      <c r="A186" s="23"/>
      <c r="B186" s="15"/>
      <c r="C186" s="11"/>
      <c r="D186" s="7" t="s">
        <v>120</v>
      </c>
      <c r="E186" s="40" t="s">
        <v>121</v>
      </c>
      <c r="F186" s="41"/>
      <c r="G186" s="41"/>
      <c r="H186" s="41"/>
      <c r="I186" s="41"/>
      <c r="J186" s="41"/>
      <c r="K186" s="42"/>
      <c r="L186" s="41"/>
    </row>
    <row r="187" spans="1:12" ht="15">
      <c r="A187" s="23"/>
      <c r="B187" s="15"/>
      <c r="C187" s="11"/>
      <c r="D187" s="7" t="s">
        <v>28</v>
      </c>
      <c r="E187" s="40" t="s">
        <v>122</v>
      </c>
      <c r="F187" s="41"/>
      <c r="G187" s="41"/>
      <c r="H187" s="41"/>
      <c r="I187" s="41"/>
      <c r="J187" s="41"/>
      <c r="K187" s="42"/>
      <c r="L187" s="41"/>
    </row>
    <row r="188" spans="1:12" ht="1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>
      <c r="A189" s="23"/>
      <c r="B189" s="15"/>
      <c r="C189" s="11"/>
      <c r="D189" s="7" t="s">
        <v>30</v>
      </c>
      <c r="E189" s="40" t="s">
        <v>123</v>
      </c>
      <c r="F189" s="41"/>
      <c r="G189" s="41"/>
      <c r="H189" s="41"/>
      <c r="I189" s="41"/>
      <c r="J189" s="41"/>
      <c r="K189" s="42"/>
      <c r="L189" s="41"/>
    </row>
    <row r="190" spans="1:12" ht="15">
      <c r="A190" s="23"/>
      <c r="B190" s="15"/>
      <c r="C190" s="11"/>
      <c r="D190" s="7" t="s">
        <v>31</v>
      </c>
      <c r="E190" s="40" t="s">
        <v>124</v>
      </c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3">SUM(G185:G193)</f>
        <v>0</v>
      </c>
      <c r="H194" s="19">
        <f t="shared" si="73"/>
        <v>0</v>
      </c>
      <c r="I194" s="19">
        <f t="shared" si="73"/>
        <v>0</v>
      </c>
      <c r="J194" s="19">
        <f t="shared" si="73"/>
        <v>0</v>
      </c>
      <c r="K194" s="25"/>
      <c r="L194" s="19">
        <f t="shared" ref="L194" si="74">SUM(L185:L193)</f>
        <v>0</v>
      </c>
    </row>
    <row r="195" spans="1:12" ht="15">
      <c r="A195" s="29">
        <f>A177</f>
        <v>2</v>
      </c>
      <c r="B195" s="30">
        <f>B177</f>
        <v>5</v>
      </c>
      <c r="C195" s="81" t="s">
        <v>4</v>
      </c>
      <c r="D195" s="82"/>
      <c r="E195" s="79"/>
      <c r="F195" s="74">
        <f>F184+F194</f>
        <v>0</v>
      </c>
      <c r="G195" s="74">
        <f t="shared" ref="G195" si="75">G184+G194</f>
        <v>0</v>
      </c>
      <c r="H195" s="74">
        <f t="shared" ref="H195" si="76">H184+H194</f>
        <v>0</v>
      </c>
      <c r="I195" s="74">
        <f t="shared" ref="I195" si="77">I184+I194</f>
        <v>0</v>
      </c>
      <c r="J195" s="74">
        <f t="shared" ref="J195:L195" si="78">J184+J194</f>
        <v>0</v>
      </c>
      <c r="K195" s="32"/>
      <c r="L195" s="32">
        <f t="shared" si="78"/>
        <v>0</v>
      </c>
    </row>
    <row r="196" spans="1:12">
      <c r="A196" s="27"/>
      <c r="B196" s="28"/>
      <c r="C196" s="83" t="s">
        <v>5</v>
      </c>
      <c r="D196" s="83"/>
      <c r="E196" s="83"/>
      <c r="F196" s="34">
        <f>(F24+F43+F62+F81+F100+F119+F138+F157+F176+F195)/(IF(F24=0,0,1)+IF(F43=0,0,1)+IF(F62=0,0,1)+IF(F81=0,0,1)+IF(F100=0,0,1)+IF(F119=0,0,1)+IF(F138=0,0,1)+IF(F157=0,0,1)+IF(F176=0,0,1)+IF(F195=0,0,1))</f>
        <v>507</v>
      </c>
      <c r="G196" s="34">
        <v>20.58</v>
      </c>
      <c r="H196" s="34">
        <v>29.39</v>
      </c>
      <c r="I196" s="34" t="e">
        <f t="shared" ref="I196:J196" si="79">(I24+I43+I62+I81+I100+I119+I138+I157+I176+I195)/(IF(I24=0,0,1)+IF(I43=0,0,1)+IF(I62=0,0,1)+IF(I81=0,0,1)+IF(I100=0,0,1)+IF(I119=0,0,1)+IF(I138=0,0,1)+IF(I157=0,0,1)+IF(I176=0,0,1)+IF(I195=0,0,1))</f>
        <v>#VALUE!</v>
      </c>
      <c r="J196" s="34">
        <v>670.99</v>
      </c>
      <c r="K196" s="34"/>
      <c r="L196" s="34" t="e">
        <f t="shared" ref="L196" si="80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2025-11-10T10:26:28Z</dcterms:modified>
</cp:coreProperties>
</file>