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F21"/>
  <c r="E21"/>
  <c r="I20"/>
  <c r="H20"/>
  <c r="G20"/>
  <c r="F20"/>
  <c r="E20"/>
  <c r="I19"/>
  <c r="H19"/>
  <c r="G19"/>
  <c r="F19"/>
  <c r="E19"/>
  <c r="I18"/>
  <c r="H18"/>
  <c r="G18"/>
  <c r="F18"/>
  <c r="E18"/>
  <c r="I17"/>
  <c r="H17"/>
  <c r="G17"/>
  <c r="F17"/>
  <c r="E17"/>
  <c r="I16"/>
  <c r="H16"/>
  <c r="G16"/>
  <c r="F16"/>
  <c r="E16"/>
  <c r="I15"/>
  <c r="H15"/>
  <c r="G15"/>
  <c r="F15"/>
  <c r="E15"/>
  <c r="I14"/>
  <c r="H14"/>
  <c r="G14"/>
  <c r="F14"/>
  <c r="E14"/>
  <c r="I13"/>
  <c r="H13"/>
  <c r="G13"/>
  <c r="F13"/>
  <c r="E13"/>
  <c r="I12"/>
  <c r="H12"/>
  <c r="G12"/>
  <c r="F12"/>
  <c r="E12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<sst xmlns="http://schemas.openxmlformats.org/spreadsheetml/2006/main" count="20" uniqueCount="20">
  <si>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</si>
  <si>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</si>
  <si>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</si>
  <si>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</si>
  <si>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</si>
  <si>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Отд./корп</t>
  </si>
  <si>
    <t>№ рец.</t>
  </si>
  <si>
    <t>МОУ "Кумужъяльская  основная общеобразовательная школа"</t>
  </si>
  <si>
    <t>Пельмени в бульоне</t>
  </si>
  <si>
    <t>Кисель с сахаром</t>
  </si>
  <si>
    <t>Хлеб ржаной</t>
  </si>
  <si>
    <t>Суббота</t>
  </si>
  <si>
    <t>завтрак</t>
  </si>
  <si>
    <t>обед</t>
  </si>
  <si>
    <t>цена</t>
  </si>
  <si>
    <t>выход</t>
  </si>
  <si>
    <t>ккал</t>
  </si>
  <si>
    <t>Б</t>
  </si>
  <si>
    <t>Ж</t>
  </si>
  <si>
    <t>У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</si>
</sst>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-419]d\ mmm;@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7</v>
      </c>
      <c r="C1" s="28"/>
      <c r="D1" s="29"/>
      <c r="E1" t="s">
        <v>5</v>
      </c>
      <c r="F1" s="20"/>
      <c r="I1" t="s">
        <v>1</v>
      </c>
      <c r="J1" s="19">
        <v>44625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6</v>
      </c>
      <c r="D3" s="11" t="s">
        <v>4</v>
      </c>
      <c r="E3" s="11" t="s">
        <v>17</v>
      </c>
      <c r="F3" s="11" t="s">
        <v>18</v>
      </c>
      <c r="G3" s="11" t="s">
        <v>19</v>
      </c>
      <c r="H3" s="11" t="s">
        <v>16</v>
      </c>
      <c r="I3" s="11" t="s">
        <v>15</v>
      </c>
      <c r="J3" s="12" t="s">
        <v>14</v>
      </c>
    </row>
    <row r="4" spans="1:10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32"/>
      <c r="B12" s="33" t="s">
        <v>11</v>
      </c>
      <c r="C12" s="34"/>
      <c r="D12" s="1"/>
      <c r="E12" s="30" t="str">
        <f>IF($D12&lt;&gt;"",VLOOKUP($D12,'[1]Перечень блюд'!$A$25:$G$45,4),"")</f>
        <v/>
      </c>
      <c r="F12" s="30" t="str">
        <f>IF(D12&lt;&gt;"",VLOOKUP($D12,'[1]Перечень блюд'!$A$25:$G$45,5),"")</f>
        <v/>
      </c>
      <c r="G12" s="30" t="str">
        <f>IF(D12&lt;&gt;"",VLOOKUP($D12,'[1]Перечень блюд'!$A$25:$G$45,6),"")</f>
        <v/>
      </c>
      <c r="H12" s="30" t="str">
        <f>IF(D12&lt;&gt;"",VLOOKUP($D12,'[1]Перечень блюд'!$A$25:$G$45,7),"")</f>
        <v/>
      </c>
      <c r="I12" s="30" t="str">
        <f>IF(D12&lt;&gt;"",VLOOKUP($D12,'[1]Перечень блюд'!$A$25:$G$45,3),"")</f>
        <v/>
      </c>
      <c r="J12" s="31"/>
    </row>
    <row r="13" spans="1:10">
      <c r="A13" s="32"/>
      <c r="B13" s="33"/>
      <c r="C13" s="35" t="s">
        <v>12</v>
      </c>
      <c r="D13" s="1"/>
      <c r="E13" s="30" t="str">
        <f>IF($D13&lt;&gt;"",VLOOKUP($D13,'[1]Перечень блюд'!$A$54:$G$62,4),"")</f>
        <v/>
      </c>
      <c r="F13" s="30" t="str">
        <f>IF($D13&lt;&gt;"",VLOOKUP($D13,'[1]Перечень блюд'!$A$54:$G$62,5),"")</f>
        <v/>
      </c>
      <c r="G13" s="30" t="str">
        <f>IF($D13&lt;&gt;"",VLOOKUP($D13,'[1]Перечень блюд'!$A$54:$G$62,6),"")</f>
        <v/>
      </c>
      <c r="H13" s="30" t="str">
        <f>IF($D13&lt;&gt;"",VLOOKUP($D13,'[1]Перечень блюд'!$A$54:$G$62,7),"")</f>
        <v/>
      </c>
      <c r="I13" s="30" t="str">
        <f>IF($D13&lt;&gt;"",VLOOKUP($D13,'[1]Перечень блюд'!$A$54:$G$62,3),"")</f>
        <v/>
      </c>
      <c r="J13" s="31"/>
    </row>
    <row r="14" spans="1:10">
      <c r="A14" s="32"/>
      <c r="B14" s="33"/>
      <c r="C14" s="35"/>
      <c r="D14" s="1"/>
      <c r="E14" s="30" t="str">
        <f>IF($D14&lt;&gt;"",VLOOKUP($D14,'[1]Перечень блюд'!$A$63:$G$68,4),"")</f>
        <v/>
      </c>
      <c r="F14" s="30" t="str">
        <f>IF($D14&lt;&gt;"",VLOOKUP($D14,'[1]Перечень блюд'!$A$63:$G$68,5),"")</f>
        <v/>
      </c>
      <c r="G14" s="30" t="str">
        <f>IF($D14&lt;&gt;"",VLOOKUP($D14,'[1]Перечень блюд'!$A$63:$G$68,6),"")</f>
        <v/>
      </c>
      <c r="H14" s="30" t="str">
        <f>IF($D14&lt;&gt;"",VLOOKUP($D14,'[1]Перечень блюд'!$A$63:$G$68,7),"")</f>
        <v/>
      </c>
      <c r="I14" s="30" t="str">
        <f>IF($D14&lt;&gt;"",VLOOKUP($D14,'[1]Перечень блюд'!$A$63:$G$68,3),"")</f>
        <v/>
      </c>
      <c r="J14" s="31"/>
    </row>
    <row r="15" spans="1:10">
      <c r="A15" s="32"/>
      <c r="B15" s="33"/>
      <c r="C15" s="35"/>
      <c r="D15" s="1"/>
      <c r="E15" s="30" t="str">
        <f>IF($D15&lt;&gt;"",VLOOKUP($D15,'[1]Перечень блюд'!$A$69:$G$84,4),"")</f>
        <v/>
      </c>
      <c r="F15" s="30" t="str">
        <f>IF($D15&lt;&gt;"",VLOOKUP($D15,'[1]Перечень блюд'!$A$69:$G$84,5),"")</f>
        <v/>
      </c>
      <c r="G15" s="30" t="str">
        <f>IF($D15&lt;&gt;"",VLOOKUP($D15,'[1]Перечень блюд'!$A$69:$G$84,6),"")</f>
        <v/>
      </c>
      <c r="H15" s="30" t="str">
        <f>IF($D15&lt;&gt;"",VLOOKUP($D15,'[1]Перечень блюд'!$A$69:$G$84,7),"")</f>
        <v/>
      </c>
      <c r="I15" s="30" t="str">
        <f>IF($D15&lt;&gt;"",VLOOKUP($D15,'[1]Перечень блюд'!$A$69:$G$84,3),"")</f>
        <v/>
      </c>
      <c r="J15" s="31"/>
    </row>
    <row r="16" spans="1:10">
      <c r="A16" s="32"/>
      <c r="B16" s="33"/>
      <c r="C16" s="34"/>
      <c r="D16" s="1" t="s">
        <v>8</v>
      </c>
      <c r="E16" s="30">
        <f>IF($D16&lt;&gt;"",VLOOKUP($D16,'[1]Перечень блюд'!$A$5:$G$24,4),"")</f>
        <v>10.1</v>
      </c>
      <c r="F16" s="30">
        <f>IF($D16&lt;&gt;"",VLOOKUP($D16,'[1]Перечень блюд'!$A$5:$G$24,5),"")</f>
        <v>12.5</v>
      </c>
      <c r="G16" s="30">
        <f>IF($D16&lt;&gt;"",VLOOKUP($D16,'[1]Перечень блюд'!$A$5:$G$24,6),"")</f>
        <v>22.2</v>
      </c>
      <c r="H16" s="30">
        <f>IF($D16&lt;&gt;"",VLOOKUP($D16,'[1]Перечень блюд'!$A$5:$G$24,7),"")</f>
        <v>244</v>
      </c>
      <c r="I16" s="30">
        <f>IF($D16&lt;&gt;"",VLOOKUP($D16,'[1]Перечень блюд'!$A$5:$G$24,3),"")</f>
        <v>250</v>
      </c>
      <c r="J16" s="31"/>
    </row>
    <row r="17" spans="1:10">
      <c r="A17" s="32"/>
      <c r="B17" s="33"/>
      <c r="C17" s="35" t="s">
        <v>13</v>
      </c>
      <c r="D17" s="1"/>
      <c r="E17" s="30" t="str">
        <f>IF($D17&lt;&gt;"",VLOOKUP($D17,'[1]Перечень блюд'!$A$25:$G$45,4),"")</f>
        <v/>
      </c>
      <c r="F17" s="30" t="str">
        <f>IF(D17&lt;&gt;"",VLOOKUP($D17,'[1]Перечень блюд'!$A$25:$G$45,5),"")</f>
        <v/>
      </c>
      <c r="G17" s="30" t="str">
        <f>IF(D17&lt;&gt;"",VLOOKUP($D17,'[1]Перечень блюд'!$A$25:$G$45,6),"")</f>
        <v/>
      </c>
      <c r="H17" s="30" t="str">
        <f>IF(D17&lt;&gt;"",VLOOKUP($D17,'[1]Перечень блюд'!$A$25:$G$45,7),"")</f>
        <v/>
      </c>
      <c r="I17" s="30" t="str">
        <f>IF(D17&lt;&gt;"",VLOOKUP($D17,'[1]Перечень блюд'!$A$25:$G$45,3),"")</f>
        <v/>
      </c>
      <c r="J17" s="31"/>
    </row>
    <row r="18" spans="1:10">
      <c r="A18" s="32"/>
      <c r="B18" s="33"/>
      <c r="C18" s="35"/>
      <c r="D18" s="1"/>
      <c r="E18" s="30" t="str">
        <f>IF($D18&lt;&gt;"",VLOOKUP($D18,'[1]Перечень блюд'!$A$46:$G$53,4),"")</f>
        <v/>
      </c>
      <c r="F18" s="30" t="str">
        <f>IF($D18&lt;&gt;"",VLOOKUP($D18,'[1]Перечень блюд'!$A$46:$G$53,5),"")</f>
        <v/>
      </c>
      <c r="G18" s="30" t="str">
        <f>IF($D18&lt;&gt;"",VLOOKUP($D18,'[1]Перечень блюд'!$A$46:$G$53,6),"")</f>
        <v/>
      </c>
      <c r="H18" s="30" t="str">
        <f>IF($D18&lt;&gt;"",VLOOKUP($D18,'[1]Перечень блюд'!$A$46:$G$53,7),"")</f>
        <v/>
      </c>
      <c r="I18" s="30" t="str">
        <f>IF($D18&lt;&gt;"",VLOOKUP($D18,'[1]Перечень блюд'!$A$46:$G$53,3),"")</f>
        <v/>
      </c>
      <c r="J18" s="31"/>
    </row>
    <row r="19" spans="1:10">
      <c r="A19" s="32"/>
      <c r="B19" s="33"/>
      <c r="C19" s="35"/>
      <c r="D19" s="1" t="s">
        <v>9</v>
      </c>
      <c r="E19" s="30">
        <f>IF($D19&lt;&gt;"",VLOOKUP($D19,'[1]Перечень блюд'!$A$54:$G$62,4),"")</f>
        <v>0</v>
      </c>
      <c r="F19" s="30">
        <f>IF($D19&lt;&gt;"",VLOOKUP($D19,'[1]Перечень блюд'!$A$54:$G$62,5),"")</f>
        <v>0</v>
      </c>
      <c r="G19" s="30">
        <f>IF($D19&lt;&gt;"",VLOOKUP($D19,'[1]Перечень блюд'!$A$54:$G$62,6),"")</f>
        <v>42.2</v>
      </c>
      <c r="H19" s="30">
        <f>IF($D19&lt;&gt;"",VLOOKUP($D19,'[1]Перечень блюд'!$A$54:$G$62,7),"")</f>
        <v>162</v>
      </c>
      <c r="I19" s="30" t="str">
        <f>IF($D19&lt;&gt;"",VLOOKUP($D19,'[1]Перечень блюд'!$A$54:$G$62,3),"")</f>
        <v>200/10</v>
      </c>
      <c r="J19" s="31"/>
    </row>
    <row r="20" spans="1:10">
      <c r="A20" s="32"/>
      <c r="B20" s="33"/>
      <c r="C20" s="35"/>
      <c r="D20" s="1" t="s">
        <v>10</v>
      </c>
      <c r="E20" s="30">
        <f>IF($D20&lt;&gt;"",VLOOKUP($D20,'[1]Перечень блюд'!$A$63:$G$68,4),"")</f>
        <v>6.5</v>
      </c>
      <c r="F20" s="30">
        <f>IF($D20&lt;&gt;"",VLOOKUP($D20,'[1]Перечень блюд'!$A$63:$G$68,5),"")</f>
        <v>1</v>
      </c>
      <c r="G20" s="30">
        <f>IF($D20&lt;&gt;"",VLOOKUP($D20,'[1]Перечень блюд'!$A$63:$G$68,6),"")</f>
        <v>40.1</v>
      </c>
      <c r="H20" s="30">
        <f>IF($D20&lt;&gt;"",VLOOKUP($D20,'[1]Перечень блюд'!$A$63:$G$68,7),"")</f>
        <v>98</v>
      </c>
      <c r="I20" s="30" t="str">
        <f>IF($D20&lt;&gt;"",VLOOKUP($D20,'[1]Перечень блюд'!$A$63:$G$68,3),"")</f>
        <v>60</v>
      </c>
      <c r="J20" s="31">
        <v>36.97</v>
      </c>
    </row>
    <row r="21" spans="1:10">
      <c r="A21" s="32"/>
      <c r="B21" s="33"/>
      <c r="C21" s="36"/>
      <c r="D21" s="1"/>
      <c r="E21" s="30" t="str">
        <f>IF($D21&lt;&gt;"",VLOOKUP($D21,'[1]Перечень блюд'!$A$69:$G$84,4),"")</f>
        <v/>
      </c>
      <c r="F21" s="30" t="str">
        <f>IF($D21&lt;&gt;"",VLOOKUP($D21,'[1]Перечень блюд'!$A$69:$G$84,5),"")</f>
        <v/>
      </c>
      <c r="G21" s="30" t="str">
        <f>IF($D21&lt;&gt;"",VLOOKUP($D21,'[1]Перечень блюд'!$A$69:$G$84,6),"")</f>
        <v/>
      </c>
      <c r="H21" s="30" t="str">
        <f>IF($D21&lt;&gt;"",VLOOKUP($D21,'[1]Перечень блюд'!$A$69:$G$84,7),"")</f>
        <v/>
      </c>
      <c r="I21" s="30" t="str">
        <f>IF($D21&lt;&gt;"",VLOOKUP($D21,'[1]Перечень блюд'!$A$69:$G$84,3),"")</f>
        <v/>
      </c>
      <c r="J21" s="31"/>
    </row>
    <row r="22" spans="1:10" ht="15.75" thickBot="1">
      <c r="A22" s="7"/>
    </row>
  </sheetData>
  <mergeCells count="5">
    <mergeCell ref="B1:D1"/>
    <mergeCell ref="A12:A21"/>
    <mergeCell ref="B12:B21"/>
    <mergeCell ref="C13:C15"/>
    <mergeCell ref="C17:C21"/>
  </mergeCells>
  <dataValidations count="6">
    <dataValidation type="list" allowBlank="1" showInputMessage="1" showErrorMessage="1" promptTitle="Чай" prompt="Выберите из списка 4 категории" sqref="D13 D19">
      <formula1>Чай</formula1>
    </dataValidation>
    <dataValidation type="list" allowBlank="1" showInputMessage="1" showErrorMessage="1" promptTitle="Хлеб" prompt="Выберите из списка 5 категории" sqref="D14 D20">
      <formula1>Хлеб</formula1>
    </dataValidation>
    <dataValidation type="list" allowBlank="1" showInputMessage="1" showErrorMessage="1" promptTitle="Десерт" prompt="Выберите из списка 6 категории" sqref="D21 D15">
      <formula1>Десерт</formula1>
    </dataValidation>
    <dataValidation type="list" allowBlank="1" showInputMessage="1" showErrorMessage="1" promptTitle="Суп" prompt="Выберите из списка 1 категории" sqref="D16">
      <formula1>Суп</formula1>
    </dataValidation>
    <dataValidation type="list" allowBlank="1" showInputMessage="1" showErrorMessage="1" promptTitle="К гарниру" prompt="Выберите из списка 3 категории" sqref="D18">
      <formula1>Котлета</formula1>
    </dataValidation>
    <dataValidation type="list" allowBlank="1" showInputMessage="1" showErrorMessage="1" promptTitle="Каша" prompt="Выберите из списка 2 категории" sqref="D12 D17">
      <formula1>Каша</formula1>
    </dataValidation>
  </dataValidations>
  <hyperlinks>
    <hyperlink ref="B12:B21" location="'1сб'!A1" display="Суббот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