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B90"/>
  <c r="A90"/>
  <c r="J89"/>
  <c r="I89"/>
  <c r="H89"/>
  <c r="G89"/>
  <c r="F89"/>
  <c r="B81"/>
  <c r="A81"/>
  <c r="J80"/>
  <c r="I80"/>
  <c r="I81" s="1"/>
  <c r="H80"/>
  <c r="G80"/>
  <c r="G81" s="1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G62"/>
  <c r="F119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<sst xmlns="http://schemas.openxmlformats.org/spreadsheetml/2006/main" count="258" uniqueCount="89">
  <si>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</si>
  <si>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</si>
  <si>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</si>
  <si>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</si>
  <si>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</si>
  <si>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</si>
  <si>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</si>
  <si>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</si>
  <si>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</si>
  <si>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</si>
  <si>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</si>
  <si>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</si>
  <si>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</si>
  <si>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</si>
  <si>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</si>
  <si>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</si>
  <si>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</si>
  <si>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</si>
  <si>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</si>
  <si>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</si>
  <si>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</si>
  <si>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</si>
  <si>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</si>
  <si>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</si>
  <si>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</si>
  <si>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</si>
  <si>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</si>
  <si>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</si>
  <si>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</si>
  <si>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</si>
  <si>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</si>
  <si>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</si>
  <si>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</si>
  <si>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</si>
  <si>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</si>
  <si>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Бутерброд с сыром</t>
  </si>
  <si>
    <t>№3-2015г.</t>
  </si>
  <si>
    <t>Каша вязкая молочная из рисовой крупы (или пшено, или хлопья овсяные "Геркулес") с маслом сливочным</t>
  </si>
  <si>
    <t>200/5</t>
  </si>
  <si>
    <t>№174-2015г.</t>
  </si>
  <si>
    <t>Чай с сахаром</t>
  </si>
  <si>
    <t>200/15</t>
  </si>
  <si>
    <t>№685-2004г.</t>
  </si>
  <si>
    <t>Батон</t>
  </si>
  <si>
    <t>ПР</t>
  </si>
  <si>
    <t>Филе минтая припущенное</t>
  </si>
  <si>
    <t>Картофель тушёный по-домашнему</t>
  </si>
  <si>
    <t xml:space="preserve">   или пюре картофельное</t>
  </si>
  <si>
    <t>Кисель из варенья</t>
  </si>
  <si>
    <t>Печенье "Овсяное"</t>
  </si>
  <si>
    <t>Хлеб ржано-пшеничный</t>
  </si>
  <si>
    <t>№227-2015г.</t>
  </si>
  <si>
    <t>ТТК №13</t>
  </si>
  <si>
    <t>№312-2015г.</t>
  </si>
  <si>
    <t>№360-2015г.</t>
  </si>
  <si>
    <t>Плов "Школьный" из филе цыплят</t>
  </si>
  <si>
    <t>50/125</t>
  </si>
  <si>
    <t>ТТК №20</t>
  </si>
  <si>
    <t>Печенье "Молочное"</t>
  </si>
  <si>
    <t>Гуляш из свинины</t>
  </si>
  <si>
    <t>35/35</t>
  </si>
  <si>
    <t>№260-2015г.</t>
  </si>
  <si>
    <t xml:space="preserve">   или Мясо тушёное (свинина)</t>
  </si>
  <si>
    <t>№256-2015г</t>
  </si>
  <si>
    <t>Каша рассыпчатая гречневая</t>
  </si>
  <si>
    <t>№302-2015г.</t>
  </si>
  <si>
    <t>Котлета рубленая из бройлер-цыплят</t>
  </si>
  <si>
    <t>№295-2015г.</t>
  </si>
  <si>
    <t xml:space="preserve">   или котлета из кур п/ф</t>
  </si>
  <si>
    <t>ТТК №93</t>
  </si>
  <si>
    <t>Макаронные изделия отварные</t>
  </si>
  <si>
    <t>№309-2015г.</t>
  </si>
  <si>
    <t>Какао с молоком и витаминами</t>
  </si>
  <si>
    <t>№502-2021г.</t>
  </si>
  <si>
    <t>МБОУССОШ №2</t>
  </si>
  <si>
    <t>Сыр "Российский" (порциями)</t>
  </si>
  <si>
    <t>№15-2015г.</t>
  </si>
  <si>
    <t>Кофейный напиток с молоком</t>
  </si>
  <si>
    <t>№379-2015г.</t>
  </si>
  <si>
    <t>Блинчик со сладкой начинкой п/ф</t>
  </si>
  <si>
    <t>ТТК №50</t>
  </si>
  <si>
    <t>2вариант</t>
  </si>
  <si>
    <t>Бобовые отварные (кукуруза сахарная консервированная)</t>
  </si>
  <si>
    <t>№306-2015г.</t>
  </si>
  <si>
    <t>Котлета из свинины</t>
  </si>
  <si>
    <t>№268-2015г.</t>
  </si>
  <si>
    <t xml:space="preserve">   или Тефтели 2-й вариант из свинины с соусом сметанным с томатом</t>
  </si>
  <si>
    <t>90/75</t>
  </si>
  <si>
    <t>№279,331-2015г.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</si>
</sst>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3" xfId="0" applyFont="1" applyBorder="1" applyAlignment="1">
      <alignment wrapText="1"/>
    </xf>
    <xf numFmtId="14" fontId="10" fillId="0" borderId="23" xfId="0" applyNumberFormat="1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13" fillId="0" borderId="23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25" xfId="0" applyFont="1" applyBorder="1" applyAlignment="1">
      <alignment wrapText="1"/>
    </xf>
    <xf numFmtId="0" fontId="12" fillId="0" borderId="23" xfId="0" applyFont="1" applyBorder="1" applyAlignment="1">
      <alignment wrapText="1"/>
    </xf>
    <xf numFmtId="0" fontId="14" fillId="0" borderId="23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10" fillId="0" borderId="26" xfId="0" applyFont="1" applyBorder="1" applyAlignment="1">
      <alignment horizontal="center" wrapText="1"/>
    </xf>
    <xf numFmtId="0" fontId="10" fillId="0" borderId="24" xfId="0" applyFont="1" applyBorder="1" applyAlignment="1">
      <alignment wrapText="1"/>
    </xf>
    <xf numFmtId="0" fontId="15" fillId="0" borderId="23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60" activePane="bottomRight" state="frozen"/>
      <selection pane="topRight" activeCell="E1" sqref="E1"/>
      <selection pane="bottomLeft" activeCell="A6" sqref="A6"/>
      <selection pane="bottomRight" activeCell="D180" sqref="D18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2" t="s">
        <v>74</v>
      </c>
      <c r="D1" s="63"/>
      <c r="E1" s="63"/>
      <c r="F1" s="13" t="s">
        <v>16</v>
      </c>
      <c r="G1" s="2" t="s">
        <v>17</v>
      </c>
      <c r="H1" s="64"/>
      <c r="I1" s="64"/>
      <c r="J1" s="64"/>
      <c r="K1" s="64"/>
    </row>
    <row r="2" spans="1:11" ht="18">
      <c r="A2" s="36" t="s">
        <v>6</v>
      </c>
      <c r="C2" s="2"/>
      <c r="G2" s="2" t="s">
        <v>18</v>
      </c>
      <c r="H2" s="64"/>
      <c r="I2" s="64"/>
      <c r="J2" s="64"/>
      <c r="K2" s="6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5">
        <v>44803</v>
      </c>
      <c r="I3" s="66"/>
      <c r="J3" s="66"/>
      <c r="K3" s="6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48" thickBot="1">
      <c r="A6" s="21">
        <v>1</v>
      </c>
      <c r="B6" s="22">
        <v>1</v>
      </c>
      <c r="C6" s="23" t="s">
        <v>20</v>
      </c>
      <c r="D6" s="5" t="s">
        <v>21</v>
      </c>
      <c r="E6" s="48" t="s">
        <v>37</v>
      </c>
      <c r="F6" s="50" t="s">
        <v>38</v>
      </c>
      <c r="G6" s="50">
        <v>5.96</v>
      </c>
      <c r="H6" s="50">
        <v>7.22</v>
      </c>
      <c r="I6" s="50">
        <v>42.88</v>
      </c>
      <c r="J6" s="50">
        <v>261</v>
      </c>
      <c r="K6" s="51" t="s">
        <v>39</v>
      </c>
    </row>
    <row r="7" spans="1:11" ht="16.5" thickBot="1">
      <c r="A7" s="24"/>
      <c r="B7" s="16"/>
      <c r="C7" s="11"/>
      <c r="D7" s="6"/>
      <c r="E7" s="48" t="s">
        <v>35</v>
      </c>
      <c r="F7" s="49">
        <v>11093</v>
      </c>
      <c r="G7" s="50">
        <v>5.92</v>
      </c>
      <c r="H7" s="50">
        <v>8.9499999999999993</v>
      </c>
      <c r="I7" s="50">
        <v>16.27</v>
      </c>
      <c r="J7" s="50">
        <v>171.6</v>
      </c>
      <c r="K7" s="51" t="s">
        <v>36</v>
      </c>
    </row>
    <row r="8" spans="1:11" ht="16.5" customHeight="1" thickBot="1">
      <c r="A8" s="24"/>
      <c r="B8" s="16"/>
      <c r="C8" s="11"/>
      <c r="D8" s="7" t="s">
        <v>22</v>
      </c>
      <c r="E8" s="48" t="s">
        <v>40</v>
      </c>
      <c r="F8" s="50" t="s">
        <v>41</v>
      </c>
      <c r="G8" s="50">
        <v>7.0000000000000007E-2</v>
      </c>
      <c r="H8" s="50">
        <v>0.02</v>
      </c>
      <c r="I8" s="50">
        <v>15</v>
      </c>
      <c r="J8" s="50">
        <v>60</v>
      </c>
      <c r="K8" s="51" t="s">
        <v>42</v>
      </c>
    </row>
    <row r="9" spans="1:11" ht="16.5" thickBot="1">
      <c r="A9" s="24"/>
      <c r="B9" s="16"/>
      <c r="C9" s="11"/>
      <c r="D9" s="7" t="s">
        <v>23</v>
      </c>
      <c r="E9" s="48" t="s">
        <v>43</v>
      </c>
      <c r="F9" s="50">
        <v>20</v>
      </c>
      <c r="G9" s="50">
        <v>1.6</v>
      </c>
      <c r="H9" s="50">
        <v>0.6</v>
      </c>
      <c r="I9" s="50">
        <v>10.8</v>
      </c>
      <c r="J9" s="50">
        <v>56</v>
      </c>
      <c r="K9" s="51" t="s">
        <v>44</v>
      </c>
    </row>
    <row r="10" spans="1:11" ht="16.5" customHeight="1" thickBot="1">
      <c r="A10" s="24"/>
      <c r="B10" s="16"/>
      <c r="C10" s="11"/>
      <c r="D10" s="7" t="s">
        <v>24</v>
      </c>
      <c r="E10" s="43"/>
      <c r="F10" s="50"/>
      <c r="G10" s="52"/>
      <c r="H10" s="52"/>
      <c r="I10" s="52"/>
      <c r="J10" s="52"/>
      <c r="K10" s="51"/>
    </row>
    <row r="11" spans="1:11" ht="16.5" customHeight="1" thickBot="1">
      <c r="A11" s="24"/>
      <c r="B11" s="16"/>
      <c r="C11" s="11"/>
      <c r="D11" s="6"/>
      <c r="E11" s="43"/>
      <c r="F11" s="44"/>
      <c r="G11" s="52"/>
      <c r="H11" s="52"/>
      <c r="I11" s="52"/>
      <c r="J11" s="52"/>
      <c r="K11" s="53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11113</v>
      </c>
      <c r="G13" s="20">
        <f t="shared" ref="G13:J13" si="0">SUM(G6:G12)</f>
        <v>13.549999999999999</v>
      </c>
      <c r="H13" s="20">
        <f t="shared" si="0"/>
        <v>16.79</v>
      </c>
      <c r="I13" s="20">
        <f t="shared" si="0"/>
        <v>84.95</v>
      </c>
      <c r="J13" s="20">
        <f t="shared" si="0"/>
        <v>548.6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67" t="s">
        <v>4</v>
      </c>
      <c r="D24" s="68"/>
      <c r="E24" s="32"/>
      <c r="F24" s="33">
        <f>F13+F23</f>
        <v>11113</v>
      </c>
      <c r="G24" s="33">
        <f t="shared" ref="G24:J24" si="2">G13+G23</f>
        <v>13.549999999999999</v>
      </c>
      <c r="H24" s="33">
        <f t="shared" si="2"/>
        <v>16.79</v>
      </c>
      <c r="I24" s="33">
        <f t="shared" si="2"/>
        <v>84.95</v>
      </c>
      <c r="J24" s="33">
        <f t="shared" si="2"/>
        <v>548.6</v>
      </c>
      <c r="K24" s="33"/>
    </row>
    <row r="25" spans="1:11" ht="24" thickBot="1">
      <c r="A25" s="15">
        <v>1</v>
      </c>
      <c r="B25" s="16">
        <v>2</v>
      </c>
      <c r="C25" s="23" t="s">
        <v>20</v>
      </c>
      <c r="D25" s="5" t="s">
        <v>21</v>
      </c>
      <c r="E25" s="48" t="s">
        <v>45</v>
      </c>
      <c r="F25" s="50">
        <v>40</v>
      </c>
      <c r="G25" s="50">
        <v>6.48</v>
      </c>
      <c r="H25" s="50">
        <v>0.44</v>
      </c>
      <c r="I25" s="50">
        <v>0</v>
      </c>
      <c r="J25" s="50">
        <v>30</v>
      </c>
      <c r="K25" s="51" t="s">
        <v>51</v>
      </c>
    </row>
    <row r="26" spans="1:11" ht="16.5" thickBot="1">
      <c r="A26" s="15"/>
      <c r="B26" s="16"/>
      <c r="C26" s="11"/>
      <c r="D26" s="6"/>
      <c r="E26" s="55" t="s">
        <v>46</v>
      </c>
      <c r="F26" s="50">
        <v>150</v>
      </c>
      <c r="G26" s="50">
        <v>2.5499999999999998</v>
      </c>
      <c r="H26" s="50">
        <v>5.25</v>
      </c>
      <c r="I26" s="50">
        <v>19.2</v>
      </c>
      <c r="J26" s="50">
        <v>134.1</v>
      </c>
      <c r="K26" s="51" t="s">
        <v>52</v>
      </c>
    </row>
    <row r="27" spans="1:11" ht="24" thickBot="1">
      <c r="A27" s="15"/>
      <c r="B27" s="16"/>
      <c r="C27" s="11"/>
      <c r="D27" s="7"/>
      <c r="E27" s="56" t="s">
        <v>47</v>
      </c>
      <c r="F27" s="52">
        <v>170</v>
      </c>
      <c r="G27" s="52">
        <v>3.47</v>
      </c>
      <c r="H27" s="52">
        <v>5.44</v>
      </c>
      <c r="I27" s="52">
        <v>23.16</v>
      </c>
      <c r="J27" s="52">
        <v>155.55000000000001</v>
      </c>
      <c r="K27" s="53" t="s">
        <v>53</v>
      </c>
    </row>
    <row r="28" spans="1:11" ht="24" thickBot="1">
      <c r="A28" s="15"/>
      <c r="B28" s="16"/>
      <c r="C28" s="11"/>
      <c r="D28" s="7" t="s">
        <v>22</v>
      </c>
      <c r="E28" s="48" t="s">
        <v>48</v>
      </c>
      <c r="F28" s="50">
        <v>200</v>
      </c>
      <c r="G28" s="50">
        <v>0.1</v>
      </c>
      <c r="H28" s="50">
        <v>7.0000000000000007E-2</v>
      </c>
      <c r="I28" s="50">
        <v>29.83</v>
      </c>
      <c r="J28" s="50">
        <v>117.4</v>
      </c>
      <c r="K28" s="51" t="s">
        <v>54</v>
      </c>
    </row>
    <row r="29" spans="1:11" ht="16.5" thickBot="1">
      <c r="A29" s="15"/>
      <c r="B29" s="16"/>
      <c r="C29" s="11"/>
      <c r="D29" s="7"/>
      <c r="E29" s="48" t="s">
        <v>49</v>
      </c>
      <c r="F29" s="50">
        <v>17</v>
      </c>
      <c r="G29" s="50">
        <v>1.02</v>
      </c>
      <c r="H29" s="50">
        <v>3.13</v>
      </c>
      <c r="I29" s="50">
        <v>10.69</v>
      </c>
      <c r="J29" s="50">
        <v>74.97</v>
      </c>
      <c r="K29" s="57" t="s">
        <v>44</v>
      </c>
    </row>
    <row r="30" spans="1:11" ht="16.5" thickBot="1">
      <c r="A30" s="15"/>
      <c r="B30" s="16"/>
      <c r="C30" s="11"/>
      <c r="D30" s="6" t="s">
        <v>23</v>
      </c>
      <c r="E30" s="48" t="s">
        <v>50</v>
      </c>
      <c r="F30" s="50">
        <v>35</v>
      </c>
      <c r="G30" s="50">
        <v>3.01</v>
      </c>
      <c r="H30" s="50">
        <v>0.46</v>
      </c>
      <c r="I30" s="50">
        <v>15.82</v>
      </c>
      <c r="J30" s="50">
        <v>79.8</v>
      </c>
      <c r="K30" s="51" t="s">
        <v>44</v>
      </c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612</v>
      </c>
      <c r="G32" s="20">
        <f t="shared" ref="G32" si="3">SUM(G25:G31)</f>
        <v>16.630000000000003</v>
      </c>
      <c r="H32" s="20">
        <f t="shared" ref="H32" si="4">SUM(H25:H31)</f>
        <v>14.790000000000003</v>
      </c>
      <c r="I32" s="20">
        <f t="shared" ref="I32" si="5">SUM(I25:I31)</f>
        <v>98.699999999999989</v>
      </c>
      <c r="J32" s="20">
        <f t="shared" ref="J32" si="6">SUM(J25:J31)</f>
        <v>591.81999999999994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7" t="s">
        <v>4</v>
      </c>
      <c r="D43" s="68"/>
      <c r="E43" s="32"/>
      <c r="F43" s="33">
        <f>F32+F42</f>
        <v>612</v>
      </c>
      <c r="G43" s="33">
        <f t="shared" ref="G43" si="11">G32+G42</f>
        <v>16.630000000000003</v>
      </c>
      <c r="H43" s="33">
        <f t="shared" ref="H43" si="12">H32+H42</f>
        <v>14.790000000000003</v>
      </c>
      <c r="I43" s="33">
        <f t="shared" ref="I43" si="13">I32+I42</f>
        <v>98.699999999999989</v>
      </c>
      <c r="J43" s="33">
        <f t="shared" ref="J43" si="14">J32+J42</f>
        <v>591.81999999999994</v>
      </c>
      <c r="K43" s="33"/>
    </row>
    <row r="44" spans="1:11" ht="16.5" thickBot="1">
      <c r="A44" s="21">
        <v>1</v>
      </c>
      <c r="B44" s="22">
        <v>3</v>
      </c>
      <c r="C44" s="23" t="s">
        <v>20</v>
      </c>
      <c r="D44" s="5" t="s">
        <v>21</v>
      </c>
      <c r="E44" s="48" t="s">
        <v>55</v>
      </c>
      <c r="F44" s="50" t="s">
        <v>56</v>
      </c>
      <c r="G44" s="50">
        <v>17.5</v>
      </c>
      <c r="H44" s="50">
        <v>17.63</v>
      </c>
      <c r="I44" s="50">
        <v>30.63</v>
      </c>
      <c r="J44" s="50">
        <v>350.88</v>
      </c>
      <c r="K44" s="51" t="s">
        <v>57</v>
      </c>
    </row>
    <row r="45" spans="1:11" ht="24" thickBot="1">
      <c r="A45" s="24"/>
      <c r="B45" s="16"/>
      <c r="C45" s="11"/>
      <c r="D45" s="7" t="s">
        <v>22</v>
      </c>
      <c r="E45" s="48" t="s">
        <v>40</v>
      </c>
      <c r="F45" s="50" t="s">
        <v>41</v>
      </c>
      <c r="G45" s="50">
        <v>7.0000000000000007E-2</v>
      </c>
      <c r="H45" s="50">
        <v>0.02</v>
      </c>
      <c r="I45" s="50">
        <v>15</v>
      </c>
      <c r="J45" s="50">
        <v>60</v>
      </c>
      <c r="K45" s="51" t="s">
        <v>42</v>
      </c>
    </row>
    <row r="46" spans="1:11" ht="16.5" thickBot="1">
      <c r="A46" s="24"/>
      <c r="B46" s="16"/>
      <c r="C46" s="11"/>
      <c r="D46" s="7"/>
      <c r="E46" s="48" t="s">
        <v>58</v>
      </c>
      <c r="F46" s="50">
        <v>10</v>
      </c>
      <c r="G46" s="50">
        <v>0.71</v>
      </c>
      <c r="H46" s="50">
        <v>1.51</v>
      </c>
      <c r="I46" s="50">
        <v>6.77</v>
      </c>
      <c r="J46" s="50">
        <v>43.5</v>
      </c>
      <c r="K46" s="51" t="s">
        <v>44</v>
      </c>
    </row>
    <row r="47" spans="1:11" ht="16.5" thickBot="1">
      <c r="A47" s="24"/>
      <c r="B47" s="16"/>
      <c r="C47" s="11"/>
      <c r="D47" s="7" t="s">
        <v>23</v>
      </c>
      <c r="E47" s="48" t="s">
        <v>50</v>
      </c>
      <c r="F47" s="50">
        <v>35</v>
      </c>
      <c r="G47" s="50">
        <v>3.01</v>
      </c>
      <c r="H47" s="50">
        <v>0.46</v>
      </c>
      <c r="I47" s="50">
        <v>15.82</v>
      </c>
      <c r="J47" s="50">
        <v>79.8</v>
      </c>
      <c r="K47" s="51" t="s">
        <v>44</v>
      </c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45</v>
      </c>
      <c r="G51" s="20">
        <f t="shared" ref="G51" si="15">SUM(G44:G50)</f>
        <v>21.29</v>
      </c>
      <c r="H51" s="20">
        <f t="shared" ref="H51" si="16">SUM(H44:H50)</f>
        <v>19.62</v>
      </c>
      <c r="I51" s="20">
        <f t="shared" ref="I51" si="17">SUM(I44:I50)</f>
        <v>68.22</v>
      </c>
      <c r="J51" s="20">
        <f t="shared" ref="J51" si="18">SUM(J44:J50)</f>
        <v>534.17999999999995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7" t="s">
        <v>4</v>
      </c>
      <c r="D62" s="68"/>
      <c r="E62" s="32"/>
      <c r="F62" s="33">
        <f>F51+F61</f>
        <v>45</v>
      </c>
      <c r="G62" s="33">
        <f t="shared" ref="G62" si="23">G51+G61</f>
        <v>21.29</v>
      </c>
      <c r="H62" s="33">
        <f t="shared" ref="H62" si="24">H51+H61</f>
        <v>19.62</v>
      </c>
      <c r="I62" s="33">
        <f t="shared" ref="I62" si="25">I51+I61</f>
        <v>68.22</v>
      </c>
      <c r="J62" s="33">
        <f t="shared" ref="J62" si="26">J51+J61</f>
        <v>534.17999999999995</v>
      </c>
      <c r="K62" s="33"/>
    </row>
    <row r="63" spans="1:11" ht="24" thickBot="1">
      <c r="A63" s="21">
        <v>1</v>
      </c>
      <c r="B63" s="22">
        <v>4</v>
      </c>
      <c r="C63" s="23" t="s">
        <v>20</v>
      </c>
      <c r="D63" s="5" t="s">
        <v>21</v>
      </c>
      <c r="E63" s="55" t="s">
        <v>59</v>
      </c>
      <c r="F63" s="50" t="s">
        <v>60</v>
      </c>
      <c r="G63" s="50">
        <v>7.45</v>
      </c>
      <c r="H63" s="50">
        <v>19.73</v>
      </c>
      <c r="I63" s="50">
        <v>2.02</v>
      </c>
      <c r="J63" s="50">
        <v>216.3</v>
      </c>
      <c r="K63" s="51" t="s">
        <v>61</v>
      </c>
    </row>
    <row r="64" spans="1:11" ht="16.5" thickBot="1">
      <c r="A64" s="24"/>
      <c r="B64" s="16"/>
      <c r="C64" s="11"/>
      <c r="D64" s="6"/>
      <c r="E64" s="48" t="s">
        <v>62</v>
      </c>
      <c r="F64" s="50" t="s">
        <v>60</v>
      </c>
      <c r="G64" s="50">
        <v>7.41</v>
      </c>
      <c r="H64" s="50">
        <v>19.72</v>
      </c>
      <c r="I64" s="50">
        <v>1.79</v>
      </c>
      <c r="J64" s="50">
        <v>213.5</v>
      </c>
      <c r="K64" s="51" t="s">
        <v>63</v>
      </c>
    </row>
    <row r="65" spans="1:11" ht="24" thickBot="1">
      <c r="A65" s="24"/>
      <c r="B65" s="16"/>
      <c r="C65" s="11"/>
      <c r="D65" s="7"/>
      <c r="E65" s="48" t="s">
        <v>64</v>
      </c>
      <c r="F65" s="50">
        <v>170</v>
      </c>
      <c r="G65" s="50">
        <v>9.74</v>
      </c>
      <c r="H65" s="50">
        <v>6.91</v>
      </c>
      <c r="I65" s="50">
        <v>43.79</v>
      </c>
      <c r="J65" s="50">
        <v>276.25</v>
      </c>
      <c r="K65" s="51" t="s">
        <v>65</v>
      </c>
    </row>
    <row r="66" spans="1:11" ht="24" thickBot="1">
      <c r="A66" s="24"/>
      <c r="B66" s="16"/>
      <c r="C66" s="11"/>
      <c r="D66" s="7" t="s">
        <v>22</v>
      </c>
      <c r="E66" s="48" t="s">
        <v>40</v>
      </c>
      <c r="F66" s="50" t="s">
        <v>41</v>
      </c>
      <c r="G66" s="50">
        <v>7.0000000000000007E-2</v>
      </c>
      <c r="H66" s="50">
        <v>0.02</v>
      </c>
      <c r="I66" s="50">
        <v>15</v>
      </c>
      <c r="J66" s="50">
        <v>60</v>
      </c>
      <c r="K66" s="51" t="s">
        <v>42</v>
      </c>
    </row>
    <row r="67" spans="1:11" ht="16.5" thickBot="1">
      <c r="A67" s="24"/>
      <c r="B67" s="16"/>
      <c r="C67" s="11"/>
      <c r="D67" s="7" t="s">
        <v>23</v>
      </c>
      <c r="E67" s="48" t="s">
        <v>50</v>
      </c>
      <c r="F67" s="50">
        <v>35</v>
      </c>
      <c r="G67" s="50">
        <v>3.01</v>
      </c>
      <c r="H67" s="50">
        <v>0.46</v>
      </c>
      <c r="I67" s="50">
        <v>15.82</v>
      </c>
      <c r="J67" s="50">
        <v>79.8</v>
      </c>
      <c r="K67" s="51" t="s">
        <v>44</v>
      </c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205</v>
      </c>
      <c r="G70" s="20">
        <f t="shared" ref="G70" si="27">SUM(G63:G69)</f>
        <v>27.68</v>
      </c>
      <c r="H70" s="20">
        <f t="shared" ref="H70" si="28">SUM(H63:H69)</f>
        <v>46.84</v>
      </c>
      <c r="I70" s="20">
        <f t="shared" ref="I70" si="29">SUM(I63:I69)</f>
        <v>78.42</v>
      </c>
      <c r="J70" s="20">
        <f t="shared" ref="J70" si="30">SUM(J63:J69)</f>
        <v>845.84999999999991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7" t="s">
        <v>4</v>
      </c>
      <c r="D81" s="68"/>
      <c r="E81" s="32"/>
      <c r="F81" s="33">
        <f>F70+F80</f>
        <v>205</v>
      </c>
      <c r="G81" s="33">
        <f t="shared" ref="G81" si="35">G70+G80</f>
        <v>27.68</v>
      </c>
      <c r="H81" s="33">
        <f t="shared" ref="H81" si="36">H70+H80</f>
        <v>46.84</v>
      </c>
      <c r="I81" s="33">
        <f t="shared" ref="I81" si="37">I70+I80</f>
        <v>78.42</v>
      </c>
      <c r="J81" s="33">
        <f t="shared" ref="J81" si="38">J70+J80</f>
        <v>845.84999999999991</v>
      </c>
      <c r="K81" s="33"/>
    </row>
    <row r="82" spans="1:11" ht="24" thickBot="1">
      <c r="A82" s="21">
        <v>1</v>
      </c>
      <c r="B82" s="22">
        <v>5</v>
      </c>
      <c r="C82" s="23" t="s">
        <v>20</v>
      </c>
      <c r="D82" s="5" t="s">
        <v>21</v>
      </c>
      <c r="E82" s="55" t="s">
        <v>66</v>
      </c>
      <c r="F82" s="50">
        <v>40</v>
      </c>
      <c r="G82" s="50">
        <v>6.09</v>
      </c>
      <c r="H82" s="50">
        <v>8.8800000000000008</v>
      </c>
      <c r="I82" s="50">
        <v>6.13</v>
      </c>
      <c r="J82" s="50">
        <v>128.80000000000001</v>
      </c>
      <c r="K82" s="51" t="s">
        <v>67</v>
      </c>
    </row>
    <row r="83" spans="1:11" ht="16.5" thickBot="1">
      <c r="A83" s="24"/>
      <c r="B83" s="16"/>
      <c r="C83" s="11"/>
      <c r="D83" s="6"/>
      <c r="E83" s="48" t="s">
        <v>68</v>
      </c>
      <c r="F83" s="58">
        <v>50</v>
      </c>
      <c r="G83" s="50">
        <v>7.6</v>
      </c>
      <c r="H83" s="50">
        <v>11.1</v>
      </c>
      <c r="I83" s="50">
        <v>7.66</v>
      </c>
      <c r="J83" s="50">
        <v>161</v>
      </c>
      <c r="K83" s="51" t="s">
        <v>69</v>
      </c>
    </row>
    <row r="84" spans="1:11" ht="24" thickBot="1">
      <c r="A84" s="24"/>
      <c r="B84" s="16"/>
      <c r="C84" s="11"/>
      <c r="D84" s="7"/>
      <c r="E84" s="48" t="s">
        <v>70</v>
      </c>
      <c r="F84" s="59">
        <v>150</v>
      </c>
      <c r="G84" s="58">
        <v>6.62</v>
      </c>
      <c r="H84" s="58">
        <v>5.42</v>
      </c>
      <c r="I84" s="58">
        <v>31.73</v>
      </c>
      <c r="J84" s="58">
        <v>202.14</v>
      </c>
      <c r="K84" s="51" t="s">
        <v>71</v>
      </c>
    </row>
    <row r="85" spans="1:11" ht="24" thickBot="1">
      <c r="A85" s="24"/>
      <c r="B85" s="16"/>
      <c r="C85" s="11"/>
      <c r="D85" s="7" t="s">
        <v>22</v>
      </c>
      <c r="E85" s="48" t="s">
        <v>72</v>
      </c>
      <c r="F85" s="54">
        <v>180</v>
      </c>
      <c r="G85" s="54">
        <v>3.12</v>
      </c>
      <c r="H85" s="54">
        <v>2.48</v>
      </c>
      <c r="I85" s="54">
        <v>20.48</v>
      </c>
      <c r="J85" s="54">
        <v>116</v>
      </c>
      <c r="K85" s="51" t="s">
        <v>73</v>
      </c>
    </row>
    <row r="86" spans="1:11" ht="16.5" thickBot="1">
      <c r="A86" s="24"/>
      <c r="B86" s="16"/>
      <c r="C86" s="11"/>
      <c r="D86" s="7" t="s">
        <v>23</v>
      </c>
      <c r="E86" s="48" t="s">
        <v>50</v>
      </c>
      <c r="F86" s="50">
        <v>35</v>
      </c>
      <c r="G86" s="50">
        <v>3.01</v>
      </c>
      <c r="H86" s="50">
        <v>0.46</v>
      </c>
      <c r="I86" s="50">
        <v>15.82</v>
      </c>
      <c r="J86" s="50">
        <v>79.8</v>
      </c>
      <c r="K86" s="51" t="s">
        <v>44</v>
      </c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455</v>
      </c>
      <c r="G89" s="20">
        <f t="shared" ref="G89" si="39">SUM(G82:G88)</f>
        <v>26.439999999999998</v>
      </c>
      <c r="H89" s="20">
        <f t="shared" ref="H89" si="40">SUM(H82:H88)</f>
        <v>28.34</v>
      </c>
      <c r="I89" s="20">
        <f t="shared" ref="I89" si="41">SUM(I82:I88)</f>
        <v>81.819999999999993</v>
      </c>
      <c r="J89" s="20">
        <f t="shared" ref="J89" si="42">SUM(J82:J88)</f>
        <v>687.74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/>
      <c r="G99" s="20"/>
      <c r="H99" s="20"/>
      <c r="I99" s="20"/>
      <c r="J99" s="20"/>
      <c r="K99" s="26"/>
    </row>
    <row r="100" spans="1:11" ht="15.75" customHeight="1" thickBot="1">
      <c r="A100" s="30">
        <f>A82</f>
        <v>1</v>
      </c>
      <c r="B100" s="31">
        <f>B82</f>
        <v>5</v>
      </c>
      <c r="C100" s="67" t="s">
        <v>4</v>
      </c>
      <c r="D100" s="68"/>
      <c r="E100" s="32"/>
      <c r="F100" s="33"/>
      <c r="G100" s="33"/>
      <c r="H100" s="33"/>
      <c r="I100" s="33"/>
      <c r="J100" s="33"/>
      <c r="K100" s="33"/>
    </row>
    <row r="101" spans="1:11" ht="16.5" thickBot="1">
      <c r="A101" s="21">
        <v>2</v>
      </c>
      <c r="B101" s="22">
        <v>1</v>
      </c>
      <c r="C101" s="23" t="s">
        <v>20</v>
      </c>
      <c r="D101" s="5"/>
      <c r="E101" s="60" t="s">
        <v>75</v>
      </c>
      <c r="F101" s="50">
        <v>10</v>
      </c>
      <c r="G101" s="50">
        <v>2.3199999999999998</v>
      </c>
      <c r="H101" s="50">
        <v>2.95</v>
      </c>
      <c r="I101" s="50">
        <v>0</v>
      </c>
      <c r="J101" s="61">
        <v>36.4</v>
      </c>
      <c r="K101" s="57" t="s">
        <v>76</v>
      </c>
    </row>
    <row r="102" spans="1:11" ht="48" thickBot="1">
      <c r="A102" s="24"/>
      <c r="B102" s="16"/>
      <c r="C102" s="11" t="s">
        <v>81</v>
      </c>
      <c r="D102" s="5" t="s">
        <v>21</v>
      </c>
      <c r="E102" s="48" t="s">
        <v>37</v>
      </c>
      <c r="F102" s="50" t="s">
        <v>38</v>
      </c>
      <c r="G102" s="50">
        <v>5.96</v>
      </c>
      <c r="H102" s="50">
        <v>7.22</v>
      </c>
      <c r="I102" s="50">
        <v>42.88</v>
      </c>
      <c r="J102" s="50">
        <v>261</v>
      </c>
      <c r="K102" s="51" t="s">
        <v>39</v>
      </c>
    </row>
    <row r="103" spans="1:11" ht="24" thickBot="1">
      <c r="A103" s="24"/>
      <c r="B103" s="16"/>
      <c r="C103" s="11"/>
      <c r="D103" s="7" t="s">
        <v>22</v>
      </c>
      <c r="E103" s="48" t="s">
        <v>77</v>
      </c>
      <c r="F103" s="50">
        <v>200</v>
      </c>
      <c r="G103" s="50">
        <v>3.17</v>
      </c>
      <c r="H103" s="50">
        <v>2.68</v>
      </c>
      <c r="I103" s="50">
        <v>15.95</v>
      </c>
      <c r="J103" s="50">
        <v>100.6</v>
      </c>
      <c r="K103" s="51" t="s">
        <v>78</v>
      </c>
    </row>
    <row r="104" spans="1:11" ht="16.5" thickBot="1">
      <c r="A104" s="24"/>
      <c r="B104" s="16"/>
      <c r="C104" s="11"/>
      <c r="D104" s="7" t="s">
        <v>23</v>
      </c>
      <c r="E104" s="55" t="s">
        <v>79</v>
      </c>
      <c r="F104" s="50">
        <v>90</v>
      </c>
      <c r="G104" s="50">
        <v>2.9</v>
      </c>
      <c r="H104" s="50">
        <v>7.6</v>
      </c>
      <c r="I104" s="50">
        <v>28.3</v>
      </c>
      <c r="J104" s="50">
        <v>192.8</v>
      </c>
      <c r="K104" s="51" t="s">
        <v>80</v>
      </c>
    </row>
    <row r="105" spans="1:11" ht="16.5" thickBot="1">
      <c r="A105" s="24"/>
      <c r="B105" s="16"/>
      <c r="C105" s="11"/>
      <c r="D105" s="7"/>
      <c r="E105" s="60" t="s">
        <v>43</v>
      </c>
      <c r="F105" s="50">
        <v>20</v>
      </c>
      <c r="G105" s="50">
        <v>1.6</v>
      </c>
      <c r="H105" s="50">
        <v>0.6</v>
      </c>
      <c r="I105" s="50">
        <v>10.8</v>
      </c>
      <c r="J105" s="50">
        <v>56</v>
      </c>
      <c r="K105" s="51" t="s">
        <v>44</v>
      </c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320</v>
      </c>
      <c r="G108" s="20">
        <f t="shared" ref="G108:J108" si="43">SUM(G101:G107)</f>
        <v>15.95</v>
      </c>
      <c r="H108" s="20">
        <f t="shared" si="43"/>
        <v>21.05</v>
      </c>
      <c r="I108" s="20">
        <f t="shared" si="43"/>
        <v>97.929999999999993</v>
      </c>
      <c r="J108" s="20">
        <f t="shared" si="43"/>
        <v>646.79999999999995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4">SUM(G109:G117)</f>
        <v>0</v>
      </c>
      <c r="H118" s="20">
        <f t="shared" si="44"/>
        <v>0</v>
      </c>
      <c r="I118" s="20">
        <f t="shared" si="44"/>
        <v>0</v>
      </c>
      <c r="J118" s="20">
        <f t="shared" si="44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67" t="s">
        <v>4</v>
      </c>
      <c r="D119" s="68"/>
      <c r="E119" s="32"/>
      <c r="F119" s="33">
        <f>F108+F118</f>
        <v>320</v>
      </c>
      <c r="G119" s="33">
        <f t="shared" ref="G119" si="45">G108+G118</f>
        <v>15.95</v>
      </c>
      <c r="H119" s="33">
        <f t="shared" ref="H119" si="46">H108+H118</f>
        <v>21.05</v>
      </c>
      <c r="I119" s="33">
        <f t="shared" ref="I119" si="47">I108+I118</f>
        <v>97.929999999999993</v>
      </c>
      <c r="J119" s="33">
        <f t="shared" ref="J119" si="48">J108+J118</f>
        <v>646.79999999999995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49">SUM(G120:G126)</f>
        <v>0</v>
      </c>
      <c r="H127" s="20">
        <f t="shared" si="49"/>
        <v>0</v>
      </c>
      <c r="I127" s="20">
        <f t="shared" si="49"/>
        <v>0</v>
      </c>
      <c r="J127" s="20">
        <f t="shared" si="49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0">SUM(G128:G136)</f>
        <v>0</v>
      </c>
      <c r="H137" s="20">
        <f t="shared" si="50"/>
        <v>0</v>
      </c>
      <c r="I137" s="20">
        <f t="shared" si="50"/>
        <v>0</v>
      </c>
      <c r="J137" s="20">
        <f t="shared" si="50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67" t="s">
        <v>4</v>
      </c>
      <c r="D138" s="68"/>
      <c r="E138" s="32"/>
      <c r="F138" s="33">
        <f>F127+F137</f>
        <v>0</v>
      </c>
      <c r="G138" s="33">
        <f t="shared" ref="G138" si="51">G127+G137</f>
        <v>0</v>
      </c>
      <c r="H138" s="33">
        <f t="shared" ref="H138" si="52">H127+H137</f>
        <v>0</v>
      </c>
      <c r="I138" s="33">
        <f t="shared" ref="I138" si="53">I127+I137</f>
        <v>0</v>
      </c>
      <c r="J138" s="33">
        <f t="shared" ref="J138" si="54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5">SUM(G139:G145)</f>
        <v>0</v>
      </c>
      <c r="H146" s="20">
        <f t="shared" si="55"/>
        <v>0</v>
      </c>
      <c r="I146" s="20">
        <f t="shared" si="55"/>
        <v>0</v>
      </c>
      <c r="J146" s="20">
        <f t="shared" si="55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56">SUM(G147:G155)</f>
        <v>0</v>
      </c>
      <c r="H156" s="20">
        <f t="shared" si="56"/>
        <v>0</v>
      </c>
      <c r="I156" s="20">
        <f t="shared" si="56"/>
        <v>0</v>
      </c>
      <c r="J156" s="20">
        <f t="shared" si="56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67" t="s">
        <v>4</v>
      </c>
      <c r="D157" s="68"/>
      <c r="E157" s="32"/>
      <c r="F157" s="33">
        <f>F146+F156</f>
        <v>0</v>
      </c>
      <c r="G157" s="33">
        <f t="shared" ref="G157" si="57">G146+G156</f>
        <v>0</v>
      </c>
      <c r="H157" s="33">
        <f t="shared" ref="H157" si="58">H146+H156</f>
        <v>0</v>
      </c>
      <c r="I157" s="33">
        <f t="shared" ref="I157" si="59">I146+I156</f>
        <v>0</v>
      </c>
      <c r="J157" s="33">
        <f t="shared" ref="J157" si="60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1">SUM(G158:G164)</f>
        <v>0</v>
      </c>
      <c r="H165" s="20">
        <f t="shared" si="61"/>
        <v>0</v>
      </c>
      <c r="I165" s="20">
        <f t="shared" si="61"/>
        <v>0</v>
      </c>
      <c r="J165" s="20">
        <f t="shared" si="61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2">SUM(G166:G174)</f>
        <v>0</v>
      </c>
      <c r="H175" s="20">
        <f t="shared" si="62"/>
        <v>0</v>
      </c>
      <c r="I175" s="20">
        <f t="shared" si="62"/>
        <v>0</v>
      </c>
      <c r="J175" s="20">
        <f t="shared" si="62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67" t="s">
        <v>4</v>
      </c>
      <c r="D176" s="68"/>
      <c r="E176" s="32"/>
      <c r="F176" s="33">
        <f>F165+F175</f>
        <v>0</v>
      </c>
      <c r="G176" s="33">
        <f t="shared" ref="G176" si="63">G165+G175</f>
        <v>0</v>
      </c>
      <c r="H176" s="33">
        <f t="shared" ref="H176" si="64">H165+H175</f>
        <v>0</v>
      </c>
      <c r="I176" s="33">
        <f t="shared" ref="I176" si="65">I165+I175</f>
        <v>0</v>
      </c>
      <c r="J176" s="33">
        <f t="shared" ref="J176" si="66">J165+J175</f>
        <v>0</v>
      </c>
      <c r="K176" s="33"/>
    </row>
    <row r="177" spans="1:11" ht="32.25" thickBot="1">
      <c r="A177" s="21">
        <v>2</v>
      </c>
      <c r="B177" s="22">
        <v>5</v>
      </c>
      <c r="C177" s="23" t="s">
        <v>20</v>
      </c>
      <c r="D177" s="5"/>
      <c r="E177" s="48" t="s">
        <v>82</v>
      </c>
      <c r="F177" s="50">
        <v>35</v>
      </c>
      <c r="G177" s="50">
        <v>0.72</v>
      </c>
      <c r="H177" s="50">
        <v>1.02</v>
      </c>
      <c r="I177" s="50">
        <v>3.43</v>
      </c>
      <c r="J177" s="50">
        <v>25.76</v>
      </c>
      <c r="K177" s="51" t="s">
        <v>83</v>
      </c>
    </row>
    <row r="178" spans="1:11" ht="24" thickBot="1">
      <c r="A178" s="24"/>
      <c r="B178" s="16"/>
      <c r="C178" s="11" t="s">
        <v>81</v>
      </c>
      <c r="D178" s="5" t="s">
        <v>21</v>
      </c>
      <c r="E178" s="55" t="s">
        <v>84</v>
      </c>
      <c r="F178" s="50">
        <v>100</v>
      </c>
      <c r="G178" s="50">
        <v>13.48</v>
      </c>
      <c r="H178" s="50">
        <v>27.82</v>
      </c>
      <c r="I178" s="50">
        <v>14.18</v>
      </c>
      <c r="J178" s="50">
        <v>364</v>
      </c>
      <c r="K178" s="51" t="s">
        <v>85</v>
      </c>
    </row>
    <row r="179" spans="1:11" ht="32.25" thickBot="1">
      <c r="A179" s="24"/>
      <c r="B179" s="16"/>
      <c r="C179" s="11"/>
      <c r="D179" s="7"/>
      <c r="E179" s="56" t="s">
        <v>86</v>
      </c>
      <c r="F179" s="52" t="s">
        <v>87</v>
      </c>
      <c r="G179" s="52">
        <v>10.44</v>
      </c>
      <c r="H179" s="52">
        <v>24.17</v>
      </c>
      <c r="I179" s="52">
        <v>17.420000000000002</v>
      </c>
      <c r="J179" s="52">
        <v>334.5</v>
      </c>
      <c r="K179" s="53" t="s">
        <v>88</v>
      </c>
    </row>
    <row r="180" spans="1:11" ht="24" thickBot="1">
      <c r="A180" s="24"/>
      <c r="B180" s="16"/>
      <c r="C180" s="11"/>
      <c r="D180" s="7" t="s">
        <v>29</v>
      </c>
      <c r="E180" s="48" t="s">
        <v>70</v>
      </c>
      <c r="F180" s="58">
        <v>170</v>
      </c>
      <c r="G180" s="58">
        <v>6.25</v>
      </c>
      <c r="H180" s="58">
        <v>5.12</v>
      </c>
      <c r="I180" s="58">
        <v>29.97</v>
      </c>
      <c r="J180" s="58">
        <v>190.91</v>
      </c>
      <c r="K180" s="51" t="s">
        <v>71</v>
      </c>
    </row>
    <row r="181" spans="1:11" ht="24" thickBot="1">
      <c r="A181" s="24"/>
      <c r="B181" s="16"/>
      <c r="C181" s="11"/>
      <c r="D181" s="7" t="s">
        <v>22</v>
      </c>
      <c r="E181" s="48" t="s">
        <v>72</v>
      </c>
      <c r="F181" s="54">
        <v>200</v>
      </c>
      <c r="G181" s="54">
        <v>3.9</v>
      </c>
      <c r="H181" s="54">
        <v>3.1</v>
      </c>
      <c r="I181" s="54">
        <v>25.6</v>
      </c>
      <c r="J181" s="54">
        <v>145</v>
      </c>
      <c r="K181" s="51" t="s">
        <v>73</v>
      </c>
    </row>
    <row r="182" spans="1:11" ht="16.5" thickBot="1">
      <c r="A182" s="24"/>
      <c r="B182" s="16"/>
      <c r="C182" s="11"/>
      <c r="D182" s="7" t="s">
        <v>23</v>
      </c>
      <c r="E182" s="48" t="s">
        <v>50</v>
      </c>
      <c r="F182" s="50">
        <v>20</v>
      </c>
      <c r="G182" s="50">
        <v>1.72</v>
      </c>
      <c r="H182" s="50">
        <v>0.26</v>
      </c>
      <c r="I182" s="50">
        <v>9.0399999999999991</v>
      </c>
      <c r="J182" s="50">
        <v>45.6</v>
      </c>
      <c r="K182" s="51" t="s">
        <v>44</v>
      </c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525</v>
      </c>
      <c r="G184" s="20">
        <f t="shared" ref="G184:J184" si="67">SUM(G177:G183)</f>
        <v>36.51</v>
      </c>
      <c r="H184" s="20">
        <f t="shared" si="67"/>
        <v>61.49</v>
      </c>
      <c r="I184" s="20">
        <f t="shared" si="67"/>
        <v>99.639999999999986</v>
      </c>
      <c r="J184" s="20">
        <f t="shared" si="67"/>
        <v>1105.77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68">SUM(G185:G193)</f>
        <v>0</v>
      </c>
      <c r="H194" s="20">
        <f t="shared" si="68"/>
        <v>0</v>
      </c>
      <c r="I194" s="20">
        <f t="shared" si="68"/>
        <v>0</v>
      </c>
      <c r="J194" s="20">
        <f t="shared" si="68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67" t="s">
        <v>4</v>
      </c>
      <c r="D195" s="68"/>
      <c r="E195" s="32"/>
      <c r="F195" s="33">
        <f>F184+F194</f>
        <v>525</v>
      </c>
      <c r="G195" s="33">
        <f t="shared" ref="G195" si="69">G184+G194</f>
        <v>36.51</v>
      </c>
      <c r="H195" s="33">
        <f t="shared" ref="H195" si="70">H184+H194</f>
        <v>61.49</v>
      </c>
      <c r="I195" s="33">
        <f t="shared" ref="I195" si="71">I184+I194</f>
        <v>99.639999999999986</v>
      </c>
      <c r="J195" s="33">
        <f t="shared" ref="J195" si="72">J184+J194</f>
        <v>1105.77</v>
      </c>
      <c r="K195" s="33"/>
    </row>
    <row r="196" spans="1:11" ht="13.5" thickBot="1">
      <c r="A196" s="28"/>
      <c r="B196" s="29"/>
      <c r="C196" s="69" t="s">
        <v>5</v>
      </c>
      <c r="D196" s="69"/>
      <c r="E196" s="69"/>
      <c r="F196" s="35">
        <f>(F24+F43+F62+F81+F100+F119+F138+F157+F176+F195)/(IF(F24=0,0,1)+IF(F43=0,0,1)+IF(F62=0,0,1)+IF(F81=0,0,1)+IF(F100=0,0,1)+IF(F119=0,0,1)+IF(F138=0,0,1)+IF(F157=0,0,1)+IF(F176=0,0,1)+IF(F195=0,0,1))</f>
        <v>2136.6666666666665</v>
      </c>
      <c r="G196" s="35">
        <f t="shared" ref="G196:J196" si="73">(G24+G43+G62+G81+G100+G119+G138+G157+G176+G195)/(IF(G24=0,0,1)+IF(G43=0,0,1)+IF(G62=0,0,1)+IF(G81=0,0,1)+IF(G100=0,0,1)+IF(G119=0,0,1)+IF(G138=0,0,1)+IF(G157=0,0,1)+IF(G176=0,0,1)+IF(G195=0,0,1))</f>
        <v>21.935000000000002</v>
      </c>
      <c r="H196" s="35">
        <f t="shared" si="73"/>
        <v>30.096666666666668</v>
      </c>
      <c r="I196" s="35">
        <f t="shared" si="73"/>
        <v>87.976666666666645</v>
      </c>
      <c r="J196" s="35">
        <f t="shared" si="73"/>
        <v>712.17000000000007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79051046172</cp:lastModifiedBy>
  <dcterms:created xsi:type="dcterms:W3CDTF">2022-05-16T14:23:56Z</dcterms:created>
  <dcterms:modified xsi:type="dcterms:W3CDTF">2023-03-20T16:50:38Z</dcterms:modified>
</cp:coreProperties>
</file>