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2"/>
  <c r="J19"/>
  <c r="I19"/>
  <c r="H19"/>
  <c r="G19"/>
  <c r="E19"/>
  <c r="D19"/>
  <c r="J18"/>
  <c r="I18"/>
  <c r="H18"/>
  <c r="G18"/>
  <c r="E18"/>
  <c r="D18"/>
  <c r="J17"/>
  <c r="I17"/>
  <c r="H17"/>
  <c r="G17"/>
  <c r="E17"/>
  <c r="D17"/>
  <c r="J16"/>
  <c r="I16"/>
  <c r="H16"/>
  <c r="G16"/>
  <c r="E16"/>
  <c r="D16"/>
  <c r="J15"/>
  <c r="I15"/>
  <c r="H15"/>
  <c r="G15"/>
  <c r="E15"/>
  <c r="D15"/>
  <c r="J14"/>
  <c r="I14"/>
  <c r="H14"/>
  <c r="G14"/>
  <c r="E14"/>
  <c r="D14"/>
  <c r="J13"/>
  <c r="I13"/>
  <c r="H13"/>
  <c r="G13"/>
  <c r="E13"/>
  <c r="J10"/>
  <c r="I10"/>
  <c r="H10"/>
  <c r="G10"/>
  <c r="E10"/>
  <c r="D10"/>
  <c r="J9"/>
  <c r="I9"/>
  <c r="H9"/>
  <c r="G9"/>
  <c r="E9"/>
  <c r="D9"/>
  <c r="J8"/>
  <c r="I8"/>
  <c r="H8"/>
  <c r="G8"/>
  <c r="E8"/>
  <c r="D8"/>
  <c r="J7"/>
  <c r="I7"/>
  <c r="H7"/>
  <c r="G7"/>
  <c r="E7"/>
  <c r="D7"/>
  <c r="J6"/>
  <c r="I6"/>
  <c r="H6"/>
  <c r="G6"/>
  <c r="E6"/>
  <c r="D6"/>
  <c r="J5"/>
  <c r="I5"/>
  <c r="H5"/>
  <c r="G5"/>
  <c r="D5"/>
  <c r="J4"/>
  <c r="I4"/>
  <c r="H4"/>
  <c r="G4"/>
  <c r="E4"/>
  <c r="D4"/>
  <c r="G21" l="1"/>
  <c r="H21"/>
  <c r="H12"/>
  <c r="I21"/>
  <c r="G12"/>
  <c r="E12"/>
  <c r="J12"/>
  <c r="I12"/>
  <c r="E21"/>
  <c r="J21"/>
  <c r="I22" l="1"/>
  <c r="E22"/>
  <c r="G22"/>
  <c r="J22"/>
  <c r="H22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<sst xmlns="http://schemas.openxmlformats.org/spreadsheetml/2006/main" count="47" uniqueCount="40">
  <si>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</si>
  <si>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</si>
  <si>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</si>
  <si>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</si>
  <si>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</si>
  <si>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</si>
  <si>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</si>
  <si>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</si>
  <si>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</si>
  <si>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</si>
  <si>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</si>
  <si>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</si>
  <si>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</si>
  <si>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</si>
  <si>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</si>
  <si>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</si>
  <si>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</si>
  <si>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</si>
  <si>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</si>
  <si>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</si>
  <si>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</si>
  <si>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</si>
  <si>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</si>
  <si>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</si>
  <si>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</si>
  <si>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напиток</t>
  </si>
  <si>
    <t>итого</t>
  </si>
  <si>
    <t>конд.изд</t>
  </si>
  <si>
    <t>5.7-200</t>
  </si>
  <si>
    <t>2.2-60</t>
  </si>
  <si>
    <t>3.13-60</t>
  </si>
  <si>
    <t>12.15-100</t>
  </si>
  <si>
    <t>13.7-150</t>
  </si>
  <si>
    <t>5.6-200</t>
  </si>
  <si>
    <t>18.1-25</t>
  </si>
  <si>
    <t xml:space="preserve">Овощи натуральные соленые </t>
  </si>
  <si>
    <t>10.7-200</t>
  </si>
  <si>
    <t>12.10-90</t>
  </si>
  <si>
    <t>13.2-150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</si>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</sst>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0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0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center" wrapText="1"/>
      <protection locked="0"/>
    </xf>
    <xf numFmtId="2" fontId="2" fillId="0" borderId="0" xfId="0" applyNumberFormat="1" applyFont="1" applyAlignment="1">
      <alignment horizontal="center"/>
    </xf>
    <xf numFmtId="0" fontId="7" fillId="0" borderId="1" xfId="1" applyFont="1" applyFill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/>
      <sheetData sheetId="1">
        <row r="11">
          <cell r="E11" t="str">
            <v>Омлет натуральный</v>
          </cell>
        </row>
      </sheetData>
      <sheetData sheetId="2">
        <row r="11">
          <cell r="E11" t="str">
            <v>Свекольник</v>
          </cell>
        </row>
        <row r="262">
          <cell r="E262" t="str">
            <v>Суп картофельный с бобовыми (горох)</v>
          </cell>
        </row>
        <row r="265">
          <cell r="E265">
            <v>200</v>
          </cell>
        </row>
        <row r="283">
          <cell r="A283">
            <v>4.5999999999999996</v>
          </cell>
          <cell r="C283">
            <v>3.3</v>
          </cell>
          <cell r="E283">
            <v>12.6</v>
          </cell>
          <cell r="G283">
            <v>98.9</v>
          </cell>
        </row>
      </sheetData>
      <sheetData sheetId="3">
        <row r="11">
          <cell r="E11" t="str">
            <v>Биточки рыбные</v>
          </cell>
        </row>
        <row r="379">
          <cell r="E379" t="str">
            <v>Курица в соусе с томатом</v>
          </cell>
        </row>
        <row r="382">
          <cell r="E382">
            <v>90</v>
          </cell>
        </row>
        <row r="398">
          <cell r="A398">
            <v>19.38</v>
          </cell>
          <cell r="C398">
            <v>15.7</v>
          </cell>
          <cell r="E398">
            <v>1.7</v>
          </cell>
          <cell r="G398">
            <v>225.7</v>
          </cell>
        </row>
        <row r="585">
          <cell r="E585" t="str">
            <v>Рыба, тушенная в томате с овощами</v>
          </cell>
        </row>
        <row r="604">
          <cell r="A604">
            <v>8.1999999999999993</v>
          </cell>
          <cell r="C604">
            <v>5.7</v>
          </cell>
          <cell r="E604">
            <v>3.8</v>
          </cell>
          <cell r="G604">
            <v>99.7</v>
          </cell>
        </row>
      </sheetData>
      <sheetData sheetId="4">
        <row r="11">
          <cell r="E11" t="str">
            <v>Рис отварной</v>
          </cell>
        </row>
        <row r="54">
          <cell r="E54" t="str">
            <v>Макаронные изделия отварные</v>
          </cell>
        </row>
        <row r="57">
          <cell r="E57">
            <v>150</v>
          </cell>
        </row>
        <row r="74">
          <cell r="A74">
            <v>5.5</v>
          </cell>
          <cell r="C74">
            <v>5.3</v>
          </cell>
          <cell r="E74">
            <v>31.3</v>
          </cell>
          <cell r="G74">
            <v>187.9</v>
          </cell>
        </row>
        <row r="269">
          <cell r="E269" t="str">
            <v>Картофель отварной</v>
          </cell>
        </row>
        <row r="272">
          <cell r="E272">
            <v>150</v>
          </cell>
        </row>
        <row r="289">
          <cell r="A289">
            <v>2.8</v>
          </cell>
          <cell r="C289">
            <v>4.8</v>
          </cell>
          <cell r="E289">
            <v>24.6</v>
          </cell>
          <cell r="G289">
            <v>153</v>
          </cell>
        </row>
      </sheetData>
      <sheetData sheetId="5">
        <row r="11">
          <cell r="P11" t="str">
            <v>Чай с сахаром</v>
          </cell>
        </row>
        <row r="220">
          <cell r="P220" t="str">
            <v>Сок фруктовый</v>
          </cell>
        </row>
        <row r="223">
          <cell r="P223">
            <v>200</v>
          </cell>
        </row>
        <row r="241">
          <cell r="L241">
            <v>2</v>
          </cell>
          <cell r="N241">
            <v>0.2</v>
          </cell>
          <cell r="P241">
            <v>3.8</v>
          </cell>
          <cell r="R241">
            <v>24.9</v>
          </cell>
        </row>
        <row r="263">
          <cell r="P263" t="str">
            <v>Компот из свежих плодов (яблок)</v>
          </cell>
        </row>
        <row r="266">
          <cell r="P266">
            <v>200</v>
          </cell>
        </row>
        <row r="286">
          <cell r="L286">
            <v>0.5</v>
          </cell>
          <cell r="N286">
            <v>0.3</v>
          </cell>
          <cell r="P286">
            <v>14</v>
          </cell>
          <cell r="R286">
            <v>60.7</v>
          </cell>
        </row>
      </sheetData>
      <sheetData sheetId="6">
        <row r="11">
          <cell r="E11" t="str">
            <v>Фрукты свежие (яблоки)</v>
          </cell>
        </row>
        <row r="96">
          <cell r="E96">
            <v>60</v>
          </cell>
        </row>
        <row r="114">
          <cell r="A114">
            <v>0.5</v>
          </cell>
          <cell r="C114">
            <v>0.1</v>
          </cell>
          <cell r="E114">
            <v>1.4</v>
          </cell>
          <cell r="G114">
            <v>8</v>
          </cell>
        </row>
        <row r="595">
          <cell r="E595" t="str">
            <v>Салат из свеклы отварной</v>
          </cell>
        </row>
        <row r="616">
          <cell r="A616">
            <v>0.8</v>
          </cell>
          <cell r="C616">
            <v>4.4000000000000004</v>
          </cell>
          <cell r="E616">
            <v>3.5</v>
          </cell>
          <cell r="G616">
            <v>42.1</v>
          </cell>
        </row>
      </sheetData>
      <sheetData sheetId="7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  <cell r="W31">
            <v>2</v>
          </cell>
          <cell r="Y31">
            <v>0.3</v>
          </cell>
          <cell r="AA31">
            <v>11.9</v>
          </cell>
          <cell r="AC31">
            <v>58.7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  <row r="72">
          <cell r="A72">
            <v>2.6</v>
          </cell>
          <cell r="C72">
            <v>0.3</v>
          </cell>
          <cell r="E72">
            <v>17.2</v>
          </cell>
          <cell r="G72">
            <v>82</v>
          </cell>
          <cell r="W72">
            <v>3.3</v>
          </cell>
          <cell r="Y72">
            <v>0.4</v>
          </cell>
          <cell r="AA72">
            <v>22.1</v>
          </cell>
          <cell r="AC72">
            <v>105.4</v>
          </cell>
        </row>
        <row r="223">
          <cell r="E223" t="str">
            <v>Кондитерское изделие (печенье сахарное)</v>
          </cell>
        </row>
        <row r="226">
          <cell r="E226">
            <v>25</v>
          </cell>
        </row>
        <row r="244">
          <cell r="A244">
            <v>1.6</v>
          </cell>
          <cell r="C244">
            <v>3.3</v>
          </cell>
          <cell r="E244">
            <v>17.2</v>
          </cell>
          <cell r="G244">
            <v>106.2</v>
          </cell>
        </row>
      </sheetData>
      <sheetData sheetId="8">
        <row r="55">
          <cell r="E55" t="str">
            <v>Молоко сгущенное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39</v>
      </c>
      <c r="C1" s="34"/>
      <c r="D1" s="35"/>
      <c r="E1" t="s">
        <v>17</v>
      </c>
      <c r="F1" s="11"/>
      <c r="I1" t="s">
        <v>1</v>
      </c>
      <c r="J1" s="10">
        <v>45064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3" t="s">
        <v>12</v>
      </c>
      <c r="C4" s="24" t="s">
        <v>30</v>
      </c>
      <c r="D4" s="17" t="str">
        <f>'[1]ФРУКТЫ, ОВОЩИ'!$E$595</f>
        <v>Салат из свеклы отварной</v>
      </c>
      <c r="E4" s="25">
        <f>'[1]ФРУКТЫ, ОВОЩИ'!$E$96</f>
        <v>60</v>
      </c>
      <c r="F4" s="25">
        <v>3.82</v>
      </c>
      <c r="G4" s="26">
        <f>'[1]ФРУКТЫ, ОВОЩИ'!$G$616</f>
        <v>42.1</v>
      </c>
      <c r="H4" s="26">
        <f>'[1]ФРУКТЫ, ОВОЩИ'!$A$616</f>
        <v>0.8</v>
      </c>
      <c r="I4" s="26">
        <f>'[1]ФРУКТЫ, ОВОЩИ'!$C$616</f>
        <v>4.4000000000000004</v>
      </c>
      <c r="J4" s="26">
        <f>'[1]ФРУКТЫ, ОВОЩИ'!$E$616</f>
        <v>3.5</v>
      </c>
    </row>
    <row r="5" spans="1:10">
      <c r="B5" s="1" t="s">
        <v>14</v>
      </c>
      <c r="C5" s="27" t="s">
        <v>31</v>
      </c>
      <c r="D5" s="28" t="str">
        <f>'[1]МЯСО, РЫБА'!$E$585</f>
        <v>Рыба, тушенная в томате с овощами</v>
      </c>
      <c r="E5" s="29">
        <v>100</v>
      </c>
      <c r="F5" s="29">
        <v>38.630000000000003</v>
      </c>
      <c r="G5" s="30">
        <f>'[1]МЯСО, РЫБА'!$G$604</f>
        <v>99.7</v>
      </c>
      <c r="H5" s="30">
        <f>'[1]МЯСО, РЫБА'!$A$604</f>
        <v>8.1999999999999993</v>
      </c>
      <c r="I5" s="30">
        <f>'[1]МЯСО, РЫБА'!$C$604</f>
        <v>5.7</v>
      </c>
      <c r="J5" s="30">
        <f>'[1]МЯСО, РЫБА'!$E$604</f>
        <v>3.8</v>
      </c>
    </row>
    <row r="6" spans="1:10">
      <c r="A6" s="3"/>
      <c r="B6" s="1" t="s">
        <v>15</v>
      </c>
      <c r="C6" s="27" t="s">
        <v>32</v>
      </c>
      <c r="D6" s="31" t="str">
        <f>[1]ГАРНИРЫ!$E$269</f>
        <v>Картофель отварной</v>
      </c>
      <c r="E6" s="29">
        <f>[1]ГАРНИРЫ!$E$272</f>
        <v>150</v>
      </c>
      <c r="F6" s="29">
        <v>12.57</v>
      </c>
      <c r="G6" s="30">
        <f>[1]ГАРНИРЫ!$G$289</f>
        <v>153</v>
      </c>
      <c r="H6" s="30">
        <f>[1]ГАРНИРЫ!$A$289</f>
        <v>2.8</v>
      </c>
      <c r="I6" s="30">
        <f>[1]ГАРНИРЫ!$C$289</f>
        <v>4.8</v>
      </c>
      <c r="J6" s="30">
        <f>[1]ГАРНИРЫ!$E$289</f>
        <v>24.6</v>
      </c>
    </row>
    <row r="7" spans="1:10">
      <c r="A7" s="3"/>
      <c r="B7" s="1" t="s">
        <v>25</v>
      </c>
      <c r="C7" s="24" t="s">
        <v>33</v>
      </c>
      <c r="D7" s="17" t="str">
        <f>[1]НАПИТКИ!$P$220</f>
        <v>Сок фруктовый</v>
      </c>
      <c r="E7" s="25">
        <f>[1]НАПИТКИ!$P$223</f>
        <v>200</v>
      </c>
      <c r="F7" s="25">
        <v>8.6</v>
      </c>
      <c r="G7" s="26">
        <f>[1]НАПИТКИ!$R$241</f>
        <v>24.9</v>
      </c>
      <c r="H7" s="26">
        <f>[1]НАПИТКИ!$L$241</f>
        <v>2</v>
      </c>
      <c r="I7" s="26">
        <f>[1]НАПИТКИ!$N$241</f>
        <v>0.2</v>
      </c>
      <c r="J7" s="26">
        <f>[1]НАПИТКИ!$P$241</f>
        <v>3.8</v>
      </c>
    </row>
    <row r="8" spans="1:10">
      <c r="A8" s="3"/>
      <c r="B8" s="1" t="s">
        <v>18</v>
      </c>
      <c r="C8" s="24" t="s">
        <v>21</v>
      </c>
      <c r="D8" s="17" t="str">
        <f>'[1]ГАСТРОНОМИЯ, ВЫПЕЧКА'!$E$52</f>
        <v>Хлеб пшеничный</v>
      </c>
      <c r="E8" s="25">
        <f>'[1]ГАСТРОНОМИЯ, ВЫПЕЧКА'!$E$54</f>
        <v>35</v>
      </c>
      <c r="F8" s="25">
        <v>4.63</v>
      </c>
      <c r="G8" s="26">
        <f>'[1]ГАСТРОНОМИЯ, ВЫПЕЧКА'!$G$72</f>
        <v>82</v>
      </c>
      <c r="H8" s="26">
        <f>'[1]ГАСТРОНОМИЯ, ВЫПЕЧКА'!$A$72</f>
        <v>2.6</v>
      </c>
      <c r="I8" s="26">
        <f>'[1]ГАСТРОНОМИЯ, ВЫПЕЧКА'!$C$72</f>
        <v>0.3</v>
      </c>
      <c r="J8" s="26">
        <f>'[1]ГАСТРОНОМИЯ, ВЫПЕЧКА'!$E$72</f>
        <v>17.2</v>
      </c>
    </row>
    <row r="9" spans="1:10">
      <c r="A9" s="3"/>
      <c r="B9" s="12" t="s">
        <v>16</v>
      </c>
      <c r="C9" s="24" t="s">
        <v>22</v>
      </c>
      <c r="D9" s="17" t="str">
        <f>'[1]ГАСТРОНОМИЯ, ВЫПЕЧКА'!$E$11</f>
        <v>Хлеб ржано-пшеничный</v>
      </c>
      <c r="E9" s="25">
        <f>'[1]ГАСТРОНОМИЯ, ВЫПЕЧКА'!$E$13</f>
        <v>20</v>
      </c>
      <c r="F9" s="25">
        <v>2.4500000000000002</v>
      </c>
      <c r="G9" s="26">
        <f>'[1]ГАСТРОНОМИЯ, ВЫПЕЧКА'!$G$31</f>
        <v>39.1</v>
      </c>
      <c r="H9" s="26">
        <f>'[1]ГАСТРОНОМИЯ, ВЫПЕЧКА'!$A$31</f>
        <v>1.3</v>
      </c>
      <c r="I9" s="26">
        <f>'[1]ГАСТРОНОМИЯ, ВЫПЕЧКА'!$C$31</f>
        <v>0.2</v>
      </c>
      <c r="J9" s="26">
        <f>'[1]ГАСТРОНОМИЯ, ВЫПЕЧКА'!$E$31</f>
        <v>7.9</v>
      </c>
    </row>
    <row r="10" spans="1:10">
      <c r="A10" s="3"/>
      <c r="B10" s="12" t="s">
        <v>27</v>
      </c>
      <c r="C10" s="24" t="s">
        <v>34</v>
      </c>
      <c r="D10" s="17" t="str">
        <f>'[1]ГАСТРОНОМИЯ, ВЫПЕЧКА'!$E$223</f>
        <v>Кондитерское изделие (печенье сахарное)</v>
      </c>
      <c r="E10" s="25">
        <f>'[1]ГАСТРОНОМИЯ, ВЫПЕЧКА'!$E$226</f>
        <v>25</v>
      </c>
      <c r="F10" s="25">
        <v>1.48</v>
      </c>
      <c r="G10" s="26">
        <f>'[1]ГАСТРОНОМИЯ, ВЫПЕЧКА'!$G$244</f>
        <v>106.2</v>
      </c>
      <c r="H10" s="26">
        <f>'[1]ГАСТРОНОМИЯ, ВЫПЕЧКА'!$A$244</f>
        <v>1.6</v>
      </c>
      <c r="I10" s="26">
        <f>'[1]ГАСТРОНОМИЯ, ВЫПЕЧКА'!$C$244</f>
        <v>3.3</v>
      </c>
      <c r="J10" s="26">
        <f>'[1]ГАСТРОНОМИЯ, ВЫПЕЧКА'!$E$244</f>
        <v>17.2</v>
      </c>
    </row>
    <row r="11" spans="1:10" ht="15.75" thickBot="1">
      <c r="A11" s="4"/>
      <c r="B11" s="1"/>
      <c r="C11" s="16"/>
      <c r="D11" s="17"/>
      <c r="E11" s="19"/>
      <c r="F11" s="25"/>
      <c r="G11" s="20"/>
      <c r="H11" s="20"/>
      <c r="I11" s="20"/>
      <c r="J11" s="20"/>
    </row>
    <row r="12" spans="1:10" ht="15.75" thickBot="1">
      <c r="A12" s="4"/>
      <c r="B12" s="5"/>
      <c r="C12" s="14"/>
      <c r="D12" s="21" t="s">
        <v>26</v>
      </c>
      <c r="E12" s="18">
        <f>SUM(E4:E11)</f>
        <v>590</v>
      </c>
      <c r="F12" s="18">
        <f>SUM(F4:F11)</f>
        <v>72.180000000000007</v>
      </c>
      <c r="G12" s="18">
        <f t="shared" ref="G12:J12" si="0">SUM(G4:G11)</f>
        <v>547</v>
      </c>
      <c r="H12" s="18">
        <f t="shared" si="0"/>
        <v>19.300000000000004</v>
      </c>
      <c r="I12" s="18">
        <f t="shared" si="0"/>
        <v>18.900000000000002</v>
      </c>
      <c r="J12" s="18">
        <f t="shared" si="0"/>
        <v>78</v>
      </c>
    </row>
    <row r="13" spans="1:10">
      <c r="A13" s="3" t="s">
        <v>11</v>
      </c>
      <c r="B13" s="6" t="s">
        <v>12</v>
      </c>
      <c r="C13" s="24" t="s">
        <v>29</v>
      </c>
      <c r="D13" s="17" t="s">
        <v>35</v>
      </c>
      <c r="E13" s="25">
        <f>'[1]ФРУКТЫ, ОВОЩИ'!$E$96</f>
        <v>60</v>
      </c>
      <c r="F13" s="25">
        <v>7.65</v>
      </c>
      <c r="G13" s="26">
        <f>'[1]ФРУКТЫ, ОВОЩИ'!$G$114</f>
        <v>8</v>
      </c>
      <c r="H13" s="26">
        <f>'[1]ФРУКТЫ, ОВОЩИ'!$A$114</f>
        <v>0.5</v>
      </c>
      <c r="I13" s="26">
        <f>'[1]ФРУКТЫ, ОВОЩИ'!$C$114</f>
        <v>0.1</v>
      </c>
      <c r="J13" s="26">
        <f>'[1]ФРУКТЫ, ОВОЩИ'!$E$114</f>
        <v>1.4</v>
      </c>
    </row>
    <row r="14" spans="1:10">
      <c r="A14" s="3"/>
      <c r="B14" s="1" t="s">
        <v>13</v>
      </c>
      <c r="C14" s="24" t="s">
        <v>36</v>
      </c>
      <c r="D14" s="23" t="str">
        <f>[1]СУПЫ!$E$262</f>
        <v>Суп картофельный с бобовыми (горох)</v>
      </c>
      <c r="E14" s="25">
        <f>[1]СУПЫ!$E$265</f>
        <v>200</v>
      </c>
      <c r="F14" s="25">
        <v>6.54</v>
      </c>
      <c r="G14" s="30">
        <f>[1]СУПЫ!$G$283</f>
        <v>98.9</v>
      </c>
      <c r="H14" s="30">
        <f>[1]СУПЫ!$A$283</f>
        <v>4.5999999999999996</v>
      </c>
      <c r="I14" s="30">
        <f>[1]СУПЫ!$C$283</f>
        <v>3.3</v>
      </c>
      <c r="J14" s="30">
        <f>[1]СУПЫ!$E$283</f>
        <v>12.6</v>
      </c>
    </row>
    <row r="15" spans="1:10">
      <c r="A15" s="3"/>
      <c r="B15" s="1" t="s">
        <v>14</v>
      </c>
      <c r="C15" s="24" t="s">
        <v>37</v>
      </c>
      <c r="D15" s="17" t="str">
        <f>'[1]МЯСО, РЫБА'!$E$379</f>
        <v>Курица в соусе с томатом</v>
      </c>
      <c r="E15" s="25">
        <f>'[1]МЯСО, РЫБА'!$E$382</f>
        <v>90</v>
      </c>
      <c r="F15" s="25">
        <v>22.16</v>
      </c>
      <c r="G15" s="32">
        <f>'[1]МЯСО, РЫБА'!$G$398</f>
        <v>225.7</v>
      </c>
      <c r="H15" s="32">
        <f>'[1]МЯСО, РЫБА'!$A$398</f>
        <v>19.38</v>
      </c>
      <c r="I15" s="32">
        <f>'[1]МЯСО, РЫБА'!$C$398</f>
        <v>15.7</v>
      </c>
      <c r="J15" s="32">
        <f>'[1]МЯСО, РЫБА'!$E$398</f>
        <v>1.7</v>
      </c>
    </row>
    <row r="16" spans="1:10">
      <c r="A16" s="3"/>
      <c r="B16" s="1" t="s">
        <v>15</v>
      </c>
      <c r="C16" s="25" t="s">
        <v>38</v>
      </c>
      <c r="D16" s="17" t="str">
        <f>[1]ГАРНИРЫ!$E$54</f>
        <v>Макаронные изделия отварные</v>
      </c>
      <c r="E16" s="25">
        <f>[1]ГАРНИРЫ!$E$57</f>
        <v>150</v>
      </c>
      <c r="F16" s="25">
        <v>6.69</v>
      </c>
      <c r="G16" s="26">
        <f>[1]ГАРНИРЫ!$G$74</f>
        <v>187.9</v>
      </c>
      <c r="H16" s="26">
        <f>[1]ГАРНИРЫ!$A$74</f>
        <v>5.5</v>
      </c>
      <c r="I16" s="26">
        <f>[1]ГАРНИРЫ!$C$74</f>
        <v>5.3</v>
      </c>
      <c r="J16" s="26">
        <f>[1]ГАРНИРЫ!$E$74</f>
        <v>31.3</v>
      </c>
    </row>
    <row r="17" spans="1:10">
      <c r="A17" s="3"/>
      <c r="B17" s="1" t="s">
        <v>25</v>
      </c>
      <c r="C17" s="24" t="s">
        <v>28</v>
      </c>
      <c r="D17" s="17" t="str">
        <f>[1]НАПИТКИ!$P$263</f>
        <v>Компот из свежих плодов (яблок)</v>
      </c>
      <c r="E17" s="25">
        <f>[1]НАПИТКИ!$P$266</f>
        <v>200</v>
      </c>
      <c r="F17" s="25">
        <v>4.04</v>
      </c>
      <c r="G17" s="26">
        <f>[1]НАПИТКИ!$R$286</f>
        <v>60.7</v>
      </c>
      <c r="H17" s="26">
        <f>[1]НАПИТКИ!$L$286</f>
        <v>0.5</v>
      </c>
      <c r="I17" s="26">
        <f>[1]НАПИТКИ!$N$286</f>
        <v>0.3</v>
      </c>
      <c r="J17" s="26">
        <f>[1]НАПИТКИ!$P$286</f>
        <v>14</v>
      </c>
    </row>
    <row r="18" spans="1:10">
      <c r="A18" s="3"/>
      <c r="B18" s="1" t="s">
        <v>18</v>
      </c>
      <c r="C18" s="24" t="s">
        <v>23</v>
      </c>
      <c r="D18" s="17" t="str">
        <f>'[1]ГАСТРОНОМИЯ, ВЫПЕЧКА'!$AA$52</f>
        <v>Хлеб пшеничный</v>
      </c>
      <c r="E18" s="25">
        <f>'[1]ГАСТРОНОМИЯ, ВЫПЕЧКА'!$AA$54</f>
        <v>45</v>
      </c>
      <c r="F18" s="25">
        <v>3.15</v>
      </c>
      <c r="G18" s="26">
        <f>'[1]ГАСТРОНОМИЯ, ВЫПЕЧКА'!$AC$72</f>
        <v>105.4</v>
      </c>
      <c r="H18" s="26">
        <f>'[1]ГАСТРОНОМИЯ, ВЫПЕЧКА'!$W$72</f>
        <v>3.3</v>
      </c>
      <c r="I18" s="26">
        <f>'[1]ГАСТРОНОМИЯ, ВЫПЕЧКА'!$Y$72</f>
        <v>0.4</v>
      </c>
      <c r="J18" s="26">
        <f>'[1]ГАСТРОНОМИЯ, ВЫПЕЧКА'!$AA$72</f>
        <v>22.1</v>
      </c>
    </row>
    <row r="19" spans="1:10">
      <c r="A19" s="3"/>
      <c r="B19" s="1" t="s">
        <v>16</v>
      </c>
      <c r="C19" s="24" t="s">
        <v>24</v>
      </c>
      <c r="D19" s="17" t="str">
        <f>'[1]ГАСТРОНОМИЯ, ВЫПЕЧКА'!$AA$11</f>
        <v>Хлеб ржано-пшеничный</v>
      </c>
      <c r="E19" s="25">
        <f>'[1]ГАСТРОНОМИЯ, ВЫПЕЧКА'!$AA$13</f>
        <v>30</v>
      </c>
      <c r="F19" s="25">
        <v>2.2200000000000002</v>
      </c>
      <c r="G19" s="26">
        <f>'[1]ГАСТРОНОМИЯ, ВЫПЕЧКА'!$AC$31</f>
        <v>58.7</v>
      </c>
      <c r="H19" s="26">
        <f>'[1]ГАСТРОНОМИЯ, ВЫПЕЧКА'!$W$31</f>
        <v>2</v>
      </c>
      <c r="I19" s="26">
        <f>'[1]ГАСТРОНОМИЯ, ВЫПЕЧКА'!$Y$31</f>
        <v>0.3</v>
      </c>
      <c r="J19" s="26">
        <f>'[1]ГАСТРОНОМИЯ, ВЫПЕЧКА'!$AA$31</f>
        <v>11.9</v>
      </c>
    </row>
    <row r="20" spans="1:10">
      <c r="A20" s="3"/>
      <c r="B20" s="15"/>
      <c r="C20" s="16"/>
      <c r="D20" s="23"/>
      <c r="E20" s="19"/>
      <c r="F20" s="25"/>
      <c r="G20" s="20"/>
      <c r="H20" s="20"/>
      <c r="I20" s="20"/>
      <c r="J20" s="20"/>
    </row>
    <row r="21" spans="1:10" ht="15.75" thickBot="1">
      <c r="A21" s="4"/>
      <c r="B21" s="5"/>
      <c r="C21" s="5"/>
      <c r="D21" s="21" t="s">
        <v>26</v>
      </c>
      <c r="E21" s="18">
        <f>SUM(E13:E20)</f>
        <v>775</v>
      </c>
      <c r="F21" s="18">
        <f>SUM(F13:F20)</f>
        <v>52.449999999999996</v>
      </c>
      <c r="G21" s="18">
        <f t="shared" ref="G21:J21" si="1">SUM(G13:G20)</f>
        <v>745.30000000000007</v>
      </c>
      <c r="H21" s="18">
        <f t="shared" si="1"/>
        <v>35.779999999999994</v>
      </c>
      <c r="I21" s="18">
        <f t="shared" si="1"/>
        <v>25.4</v>
      </c>
      <c r="J21" s="18">
        <f t="shared" si="1"/>
        <v>95</v>
      </c>
    </row>
    <row r="22" spans="1:10">
      <c r="E22" s="22">
        <f>E21+E12</f>
        <v>1365</v>
      </c>
      <c r="F22" s="22"/>
      <c r="G22" s="22">
        <f>G21+G12</f>
        <v>1292.3000000000002</v>
      </c>
      <c r="H22" s="22">
        <f>H21+H12</f>
        <v>55.08</v>
      </c>
      <c r="I22" s="22">
        <f>I21+I12</f>
        <v>44.3</v>
      </c>
      <c r="J22" s="22">
        <f>J21+J12</f>
        <v>173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2021-05-28T10:07:13Z</cp:lastPrinted>
  <dcterms:created xsi:type="dcterms:W3CDTF">2015-06-05T18:19:34Z</dcterms:created>
  <dcterms:modified xsi:type="dcterms:W3CDTF">2023-05-02T04:16:54Z</dcterms:modified>
</cp:coreProperties>
</file>