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D5"/>
  <c r="J4"/>
  <c r="I4"/>
  <c r="H4"/>
  <c r="G4"/>
  <c r="E4"/>
  <c r="D4"/>
  <c r="G21" l="1"/>
  <c r="H21"/>
  <c r="H12"/>
  <c r="I21"/>
  <c r="G12"/>
  <c r="E12"/>
  <c r="J12"/>
  <c r="I12"/>
  <c r="E21"/>
  <c r="J21"/>
  <c r="I22" l="1"/>
  <c r="E22"/>
  <c r="G22"/>
  <c r="J22"/>
  <c r="H22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<sst xmlns="http://schemas.openxmlformats.org/spreadsheetml/2006/main" count="47" uniqueCount="40">
  <si>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</si>
  <si>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</si>
  <si>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</si>
  <si>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</si>
  <si>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</si>
  <si>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</si>
  <si>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</si>
  <si>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</si>
  <si>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</si>
  <si>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</si>
  <si>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</si>
  <si>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</si>
  <si>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</si>
  <si>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</si>
  <si>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</si>
  <si>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</si>
  <si>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</si>
  <si>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</si>
  <si>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</si>
  <si>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</si>
  <si>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</si>
  <si>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</si>
  <si>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</si>
  <si>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</si>
  <si>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</si>
  <si>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</si>
  <si>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</si>
  <si>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конд.изд</t>
  </si>
  <si>
    <t>5.7-200</t>
  </si>
  <si>
    <t>2.2-60</t>
  </si>
  <si>
    <t>3.13-60</t>
  </si>
  <si>
    <t>12.15-100</t>
  </si>
  <si>
    <t>13.7-150</t>
  </si>
  <si>
    <t>5.6-200</t>
  </si>
  <si>
    <t>18.1-25</t>
  </si>
  <si>
    <t xml:space="preserve">Овощи натуральные соленые </t>
  </si>
  <si>
    <t>10.7-200</t>
  </si>
  <si>
    <t>12.10-90</t>
  </si>
  <si>
    <t>13.2-150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</si>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</sst>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39</v>
      </c>
      <c r="C1" s="34"/>
      <c r="D1" s="35"/>
      <c r="E1" t="s">
        <v>17</v>
      </c>
      <c r="F1" s="11"/>
      <c r="I1" t="s">
        <v>1</v>
      </c>
      <c r="J1" s="10">
        <v>45064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30</v>
      </c>
      <c r="D4" s="17" t="str">
        <f>'[1]ФРУКТЫ, ОВОЩИ'!$E$595</f>
        <v>Салат из свеклы отварной</v>
      </c>
      <c r="E4" s="25">
        <f>'[1]ФРУКТЫ, ОВОЩИ'!$E$96</f>
        <v>60</v>
      </c>
      <c r="F4" s="25">
        <v>3.82</v>
      </c>
      <c r="G4" s="26">
        <f>'[1]ФРУКТЫ, ОВОЩИ'!$G$616</f>
        <v>42.1</v>
      </c>
      <c r="H4" s="26">
        <f>'[1]ФРУКТЫ, ОВОЩИ'!$A$616</f>
        <v>0.8</v>
      </c>
      <c r="I4" s="26">
        <f>'[1]ФРУКТЫ, ОВОЩИ'!$C$616</f>
        <v>4.4000000000000004</v>
      </c>
      <c r="J4" s="26">
        <f>'[1]ФРУКТЫ, ОВОЩИ'!$E$616</f>
        <v>3.5</v>
      </c>
    </row>
    <row r="5" spans="1:10">
      <c r="B5" s="1" t="s">
        <v>14</v>
      </c>
      <c r="C5" s="27" t="s">
        <v>31</v>
      </c>
      <c r="D5" s="28" t="str">
        <f>'[1]МЯСО, РЫБА'!$E$585</f>
        <v>Рыба, тушенная в томате с овощами</v>
      </c>
      <c r="E5" s="29">
        <v>100</v>
      </c>
      <c r="F5" s="29">
        <v>38.630000000000003</v>
      </c>
      <c r="G5" s="30">
        <f>'[1]МЯСО, РЫБА'!$G$604</f>
        <v>99.7</v>
      </c>
      <c r="H5" s="30">
        <f>'[1]МЯСО, РЫБА'!$A$604</f>
        <v>8.1999999999999993</v>
      </c>
      <c r="I5" s="30">
        <f>'[1]МЯСО, РЫБА'!$C$604</f>
        <v>5.7</v>
      </c>
      <c r="J5" s="30">
        <f>'[1]МЯСО, РЫБА'!$E$604</f>
        <v>3.8</v>
      </c>
    </row>
    <row r="6" spans="1:10">
      <c r="A6" s="3"/>
      <c r="B6" s="1" t="s">
        <v>15</v>
      </c>
      <c r="C6" s="27" t="s">
        <v>32</v>
      </c>
      <c r="D6" s="31" t="str">
        <f>[1]ГАРНИРЫ!$E$269</f>
        <v>Картофель отварной</v>
      </c>
      <c r="E6" s="29">
        <f>[1]ГАРНИРЫ!$E$272</f>
        <v>150</v>
      </c>
      <c r="F6" s="29">
        <v>12.57</v>
      </c>
      <c r="G6" s="30">
        <f>[1]ГАРНИРЫ!$G$289</f>
        <v>153</v>
      </c>
      <c r="H6" s="30">
        <f>[1]ГАРНИРЫ!$A$289</f>
        <v>2.8</v>
      </c>
      <c r="I6" s="30">
        <f>[1]ГАРНИРЫ!$C$289</f>
        <v>4.8</v>
      </c>
      <c r="J6" s="30">
        <f>[1]ГАРНИРЫ!$E$289</f>
        <v>24.6</v>
      </c>
    </row>
    <row r="7" spans="1:10">
      <c r="A7" s="3"/>
      <c r="B7" s="1" t="s">
        <v>25</v>
      </c>
      <c r="C7" s="24" t="s">
        <v>33</v>
      </c>
      <c r="D7" s="17" t="str">
        <f>[1]НАПИТКИ!$P$220</f>
        <v>Сок фруктовый</v>
      </c>
      <c r="E7" s="25">
        <f>[1]НАПИТКИ!$P$223</f>
        <v>200</v>
      </c>
      <c r="F7" s="25">
        <v>8.6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25">
        <v>4.63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2.4500000000000002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2" t="s">
        <v>27</v>
      </c>
      <c r="C10" s="24" t="s">
        <v>34</v>
      </c>
      <c r="D10" s="17" t="str">
        <f>'[1]ГАСТРОНОМИЯ, ВЫПЕЧКА'!$E$223</f>
        <v>Кондитерское изделие (печенье сахарное)</v>
      </c>
      <c r="E10" s="25">
        <f>'[1]ГАСТРОНОМИЯ, ВЫПЕЧКА'!$E$226</f>
        <v>25</v>
      </c>
      <c r="F10" s="25">
        <v>1.48</v>
      </c>
      <c r="G10" s="26">
        <f>'[1]ГАСТРОНОМИЯ, ВЫПЕЧКА'!$G$244</f>
        <v>106.2</v>
      </c>
      <c r="H10" s="26">
        <f>'[1]ГАСТРОНОМИЯ, ВЫПЕЧКА'!$A$244</f>
        <v>1.6</v>
      </c>
      <c r="I10" s="26">
        <f>'[1]ГАСТРОНОМИЯ, ВЫПЕЧКА'!$C$244</f>
        <v>3.3</v>
      </c>
      <c r="J10" s="26">
        <f>'[1]ГАСТРОНОМИЯ, ВЫПЕЧКА'!$E$244</f>
        <v>17.2</v>
      </c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590</v>
      </c>
      <c r="F12" s="18">
        <f>SUM(F4:F11)</f>
        <v>72.180000000000007</v>
      </c>
      <c r="G12" s="18">
        <f t="shared" ref="G12:J12" si="0">SUM(G4:G11)</f>
        <v>547</v>
      </c>
      <c r="H12" s="18">
        <f t="shared" si="0"/>
        <v>19.300000000000004</v>
      </c>
      <c r="I12" s="18">
        <f t="shared" si="0"/>
        <v>18.900000000000002</v>
      </c>
      <c r="J12" s="18">
        <f t="shared" si="0"/>
        <v>78</v>
      </c>
    </row>
    <row r="13" spans="1:10">
      <c r="A13" s="3" t="s">
        <v>11</v>
      </c>
      <c r="B13" s="6" t="s">
        <v>12</v>
      </c>
      <c r="C13" s="24" t="s">
        <v>29</v>
      </c>
      <c r="D13" s="17" t="s">
        <v>35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>
      <c r="A14" s="3"/>
      <c r="B14" s="1" t="s">
        <v>13</v>
      </c>
      <c r="C14" s="24" t="s">
        <v>36</v>
      </c>
      <c r="D14" s="23" t="str">
        <f>[1]СУПЫ!$E$262</f>
        <v>Суп картофельный с бобовыми (горох)</v>
      </c>
      <c r="E14" s="25">
        <f>[1]СУПЫ!$E$265</f>
        <v>200</v>
      </c>
      <c r="F14" s="25">
        <v>6.54</v>
      </c>
      <c r="G14" s="30">
        <f>[1]СУПЫ!$G$283</f>
        <v>98.9</v>
      </c>
      <c r="H14" s="30">
        <f>[1]СУПЫ!$A$283</f>
        <v>4.5999999999999996</v>
      </c>
      <c r="I14" s="30">
        <f>[1]СУПЫ!$C$283</f>
        <v>3.3</v>
      </c>
      <c r="J14" s="30">
        <f>[1]СУПЫ!$E$283</f>
        <v>12.6</v>
      </c>
    </row>
    <row r="15" spans="1:10">
      <c r="A15" s="3"/>
      <c r="B15" s="1" t="s">
        <v>14</v>
      </c>
      <c r="C15" s="24" t="s">
        <v>37</v>
      </c>
      <c r="D15" s="17" t="str">
        <f>'[1]МЯСО, РЫБА'!$E$379</f>
        <v>Курица в соусе с томатом</v>
      </c>
      <c r="E15" s="25">
        <f>'[1]МЯСО, РЫБА'!$E$382</f>
        <v>90</v>
      </c>
      <c r="F15" s="25">
        <v>22.16</v>
      </c>
      <c r="G15" s="32">
        <f>'[1]МЯСО, РЫБА'!$G$398</f>
        <v>225.7</v>
      </c>
      <c r="H15" s="32">
        <f>'[1]МЯСО, РЫБА'!$A$398</f>
        <v>19.38</v>
      </c>
      <c r="I15" s="32">
        <f>'[1]МЯСО, РЫБА'!$C$398</f>
        <v>15.7</v>
      </c>
      <c r="J15" s="32">
        <f>'[1]МЯСО, РЫБА'!$E$398</f>
        <v>1.7</v>
      </c>
    </row>
    <row r="16" spans="1:10">
      <c r="A16" s="3"/>
      <c r="B16" s="1" t="s">
        <v>15</v>
      </c>
      <c r="C16" s="25" t="s">
        <v>38</v>
      </c>
      <c r="D16" s="17" t="str">
        <f>[1]ГАРНИРЫ!$E$54</f>
        <v>Макаронные изделия отварные</v>
      </c>
      <c r="E16" s="25">
        <f>[1]ГАРНИРЫ!$E$57</f>
        <v>150</v>
      </c>
      <c r="F16" s="25">
        <v>6.69</v>
      </c>
      <c r="G16" s="26">
        <f>[1]ГАРНИРЫ!$G$74</f>
        <v>187.9</v>
      </c>
      <c r="H16" s="26">
        <f>[1]ГАРНИРЫ!$A$74</f>
        <v>5.5</v>
      </c>
      <c r="I16" s="26">
        <f>[1]ГАРНИРЫ!$C$74</f>
        <v>5.3</v>
      </c>
      <c r="J16" s="26">
        <f>[1]ГАРНИРЫ!$E$74</f>
        <v>31.3</v>
      </c>
    </row>
    <row r="17" spans="1:10">
      <c r="A17" s="3"/>
      <c r="B17" s="1" t="s">
        <v>25</v>
      </c>
      <c r="C17" s="24" t="s">
        <v>28</v>
      </c>
      <c r="D17" s="17" t="str">
        <f>[1]НАПИТКИ!$P$263</f>
        <v>Компот из свежих плодов (яблок)</v>
      </c>
      <c r="E17" s="25">
        <f>[1]НАПИТКИ!$P$266</f>
        <v>200</v>
      </c>
      <c r="F17" s="25">
        <v>4.04</v>
      </c>
      <c r="G17" s="26">
        <f>[1]НАПИТКИ!$R$286</f>
        <v>60.7</v>
      </c>
      <c r="H17" s="26">
        <f>[1]НАПИТКИ!$L$286</f>
        <v>0.5</v>
      </c>
      <c r="I17" s="26">
        <f>[1]НАПИТКИ!$N$286</f>
        <v>0.3</v>
      </c>
      <c r="J17" s="26">
        <f>[1]НАПИТКИ!$P$286</f>
        <v>14</v>
      </c>
    </row>
    <row r="18" spans="1:10">
      <c r="A18" s="3"/>
      <c r="B18" s="1" t="s">
        <v>18</v>
      </c>
      <c r="C18" s="24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>
      <c r="A19" s="3"/>
      <c r="B19" s="1" t="s">
        <v>16</v>
      </c>
      <c r="C19" s="24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16"/>
      <c r="D20" s="23"/>
      <c r="E20" s="19"/>
      <c r="F20" s="25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52.449999999999996</v>
      </c>
      <c r="G21" s="18">
        <f t="shared" ref="G21:J21" si="1">SUM(G13:G20)</f>
        <v>745.30000000000007</v>
      </c>
      <c r="H21" s="18">
        <f t="shared" si="1"/>
        <v>35.779999999999994</v>
      </c>
      <c r="I21" s="18">
        <f t="shared" si="1"/>
        <v>25.4</v>
      </c>
      <c r="J21" s="18">
        <f t="shared" si="1"/>
        <v>95</v>
      </c>
    </row>
    <row r="22" spans="1:10">
      <c r="E22" s="22">
        <f>E21+E12</f>
        <v>1365</v>
      </c>
      <c r="F22" s="22"/>
      <c r="G22" s="22">
        <f>G21+G12</f>
        <v>1292.3000000000002</v>
      </c>
      <c r="H22" s="22">
        <f>H21+H12</f>
        <v>55.08</v>
      </c>
      <c r="I22" s="22">
        <f>I21+I12</f>
        <v>44.3</v>
      </c>
      <c r="J22" s="22">
        <f>J21+J12</f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2023-05-02T04:16:54Z</dcterms:modified>
</cp:coreProperties>
</file>