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G12"/>
  <c r="H12"/>
  <c r="I12"/>
  <c r="J12"/>
  <c r="E12"/>
  <c r="J10"/>
  <c r="I10"/>
  <c r="H10"/>
  <c r="G10"/>
  <c r="E10"/>
  <c r="D10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D5"/>
  <c r="J4"/>
  <c r="I4"/>
  <c r="H4"/>
  <c r="G4"/>
  <c r="E4"/>
  <c r="D4"/>
  <c r="H22" l="1"/>
  <c r="I22"/>
  <c r="J22"/>
  <c r="G22"/>
  <c r="E22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<sst xmlns="http://schemas.openxmlformats.org/spreadsheetml/2006/main" count="49" uniqueCount="43">
  <si>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</si>
  <si>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</si>
  <si>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</si>
  <si>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</si>
  <si>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</si>
  <si>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</si>
  <si>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</si>
  <si>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</si>
  <si>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</si>
  <si>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</si>
  <si>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</si>
  <si>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</si>
  <si>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</si>
  <si>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</si>
  <si>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</si>
  <si>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</si>
  <si>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</si>
  <si>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</si>
  <si>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</si>
  <si>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</si>
  <si>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</si>
  <si>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</si>
  <si>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</si>
  <si>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</si>
  <si>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</si>
  <si>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</si>
  <si>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</si>
  <si>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</si>
  <si>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гор. блюдо</t>
  </si>
  <si>
    <t>конд.изд</t>
  </si>
  <si>
    <t>5.7-200</t>
  </si>
  <si>
    <t>2.2-60</t>
  </si>
  <si>
    <t>3.13-60</t>
  </si>
  <si>
    <t>МБОУ СОШ №34 г.Тихорецка</t>
  </si>
  <si>
    <t>12.15-100</t>
  </si>
  <si>
    <t>100 (50/50)</t>
  </si>
  <si>
    <t>13.7-150</t>
  </si>
  <si>
    <t>5.6-200</t>
  </si>
  <si>
    <t>18.1-25</t>
  </si>
  <si>
    <t xml:space="preserve">Овощи натуральные соленые </t>
  </si>
  <si>
    <t>10.7-200</t>
  </si>
  <si>
    <t>12.10-90</t>
  </si>
  <si>
    <t>13.2-150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</si>
</sst>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72">
          <cell r="E272">
            <v>150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17</v>
      </c>
      <c r="F1" s="11"/>
      <c r="I1" t="s">
        <v>1</v>
      </c>
      <c r="J1" s="10">
        <v>45050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5" t="s">
        <v>32</v>
      </c>
      <c r="D4" s="18" t="str">
        <f>'[1]ФРУКТЫ, ОВОЩИ'!$E$595</f>
        <v>Салат из свеклы отварной</v>
      </c>
      <c r="E4" s="26">
        <f>'[1]ФРУКТЫ, ОВОЩИ'!$E$96</f>
        <v>60</v>
      </c>
      <c r="F4" s="26"/>
      <c r="G4" s="27">
        <f>'[1]ФРУКТЫ, ОВОЩИ'!$G$616</f>
        <v>42.1</v>
      </c>
      <c r="H4" s="27">
        <f>'[1]ФРУКТЫ, ОВОЩИ'!$A$616</f>
        <v>0.8</v>
      </c>
      <c r="I4" s="27">
        <f>'[1]ФРУКТЫ, ОВОЩИ'!$C$616</f>
        <v>4.4000000000000004</v>
      </c>
      <c r="J4" s="27">
        <f>'[1]ФРУКТЫ, ОВОЩИ'!$E$616</f>
        <v>3.5</v>
      </c>
    </row>
    <row r="5" spans="1:10">
      <c r="A5" s="2" t="s">
        <v>10</v>
      </c>
      <c r="B5" s="1" t="s">
        <v>28</v>
      </c>
      <c r="C5" s="28" t="s">
        <v>34</v>
      </c>
      <c r="D5" s="29" t="str">
        <f>'[1]МЯСО, РЫБА'!$E$585</f>
        <v>Рыба, тушенная в томате с овощами</v>
      </c>
      <c r="E5" s="30" t="s">
        <v>35</v>
      </c>
      <c r="F5" s="30"/>
      <c r="G5" s="31">
        <f>'[1]МЯСО, РЫБА'!$G$604</f>
        <v>99.7</v>
      </c>
      <c r="H5" s="31">
        <f>'[1]МЯСО, РЫБА'!$A$604</f>
        <v>8.1999999999999993</v>
      </c>
      <c r="I5" s="31">
        <f>'[1]МЯСО, РЫБА'!$C$604</f>
        <v>5.7</v>
      </c>
      <c r="J5" s="31">
        <f>'[1]МЯСО, РЫБА'!$E$604</f>
        <v>3.8</v>
      </c>
    </row>
    <row r="6" spans="1:10">
      <c r="A6" s="3"/>
      <c r="B6" s="1" t="s">
        <v>15</v>
      </c>
      <c r="C6" s="28" t="s">
        <v>36</v>
      </c>
      <c r="D6" s="32" t="str">
        <f>[1]ГАРНИРЫ!$E$269</f>
        <v>Картофель отварной</v>
      </c>
      <c r="E6" s="30">
        <f>[1]ГАРНИРЫ!$E$272</f>
        <v>150</v>
      </c>
      <c r="F6" s="30"/>
      <c r="G6" s="31">
        <f>[1]ГАРНИРЫ!$G$289</f>
        <v>153</v>
      </c>
      <c r="H6" s="31">
        <f>[1]ГАРНИРЫ!$A$289</f>
        <v>2.8</v>
      </c>
      <c r="I6" s="31">
        <f>[1]ГАРНИРЫ!$C$289</f>
        <v>4.8</v>
      </c>
      <c r="J6" s="31">
        <f>[1]ГАРНИРЫ!$E$289</f>
        <v>24.6</v>
      </c>
    </row>
    <row r="7" spans="1:10">
      <c r="A7" s="3"/>
      <c r="B7" s="1" t="s">
        <v>25</v>
      </c>
      <c r="C7" s="25" t="s">
        <v>37</v>
      </c>
      <c r="D7" s="18" t="str">
        <f>[1]НАПИТКИ!$P$220</f>
        <v>Сок фруктовый</v>
      </c>
      <c r="E7" s="26">
        <f>[1]НАПИТКИ!$P$223</f>
        <v>200</v>
      </c>
      <c r="F7" s="26"/>
      <c r="G7" s="27">
        <f>[1]НАПИТКИ!$R$241</f>
        <v>24.9</v>
      </c>
      <c r="H7" s="27">
        <f>[1]НАПИТКИ!$L$241</f>
        <v>2</v>
      </c>
      <c r="I7" s="27">
        <f>[1]НАПИТКИ!$N$241</f>
        <v>0.2</v>
      </c>
      <c r="J7" s="27">
        <f>[1]НАПИТКИ!$P$241</f>
        <v>3.8</v>
      </c>
    </row>
    <row r="8" spans="1:10">
      <c r="A8" s="3"/>
      <c r="B8" s="1" t="s">
        <v>18</v>
      </c>
      <c r="C8" s="25" t="s">
        <v>21</v>
      </c>
      <c r="D8" s="18" t="str">
        <f>'[1]ГАСТРОНОМИЯ, ВЫПЕЧКА'!$E$52</f>
        <v>Хлеб пшеничный</v>
      </c>
      <c r="E8" s="26">
        <f>'[1]ГАСТРОНОМИЯ, ВЫПЕЧКА'!$E$54</f>
        <v>35</v>
      </c>
      <c r="F8" s="26"/>
      <c r="G8" s="27">
        <f>'[1]ГАСТРОНОМИЯ, ВЫПЕЧКА'!$G$72</f>
        <v>82</v>
      </c>
      <c r="H8" s="27">
        <f>'[1]ГАСТРОНОМИЯ, ВЫПЕЧКА'!$A$72</f>
        <v>2.6</v>
      </c>
      <c r="I8" s="27">
        <f>'[1]ГАСТРОНОМИЯ, ВЫПЕЧКА'!$C$72</f>
        <v>0.3</v>
      </c>
      <c r="J8" s="27">
        <f>'[1]ГАСТРОНОМИЯ, ВЫПЕЧКА'!$E$72</f>
        <v>17.2</v>
      </c>
    </row>
    <row r="9" spans="1:10">
      <c r="A9" s="3"/>
      <c r="B9" s="13" t="s">
        <v>16</v>
      </c>
      <c r="C9" s="25" t="s">
        <v>22</v>
      </c>
      <c r="D9" s="18" t="str">
        <f>'[1]ГАСТРОНОМИЯ, ВЫПЕЧКА'!$E$11</f>
        <v>Хлеб ржано-пшеничный</v>
      </c>
      <c r="E9" s="26">
        <f>'[1]ГАСТРОНОМИЯ, ВЫПЕЧКА'!$E$13</f>
        <v>20</v>
      </c>
      <c r="F9" s="26"/>
      <c r="G9" s="27">
        <f>'[1]ГАСТРОНОМИЯ, ВЫПЕЧКА'!$G$31</f>
        <v>39.1</v>
      </c>
      <c r="H9" s="27">
        <f>'[1]ГАСТРОНОМИЯ, ВЫПЕЧКА'!$A$31</f>
        <v>1.3</v>
      </c>
      <c r="I9" s="27">
        <f>'[1]ГАСТРОНОМИЯ, ВЫПЕЧКА'!$C$31</f>
        <v>0.2</v>
      </c>
      <c r="J9" s="27">
        <f>'[1]ГАСТРОНОМИЯ, ВЫПЕЧКА'!$E$31</f>
        <v>7.9</v>
      </c>
    </row>
    <row r="10" spans="1:10">
      <c r="A10" s="3"/>
      <c r="B10" s="13" t="s">
        <v>29</v>
      </c>
      <c r="C10" s="25" t="s">
        <v>38</v>
      </c>
      <c r="D10" s="18" t="str">
        <f>'[1]ГАСТРОНОМИЯ, ВЫПЕЧКА'!$E$223</f>
        <v>Кондитерское изделие (печенье сахарное)</v>
      </c>
      <c r="E10" s="26">
        <f>'[1]ГАСТРОНОМИЯ, ВЫПЕЧКА'!$E$226</f>
        <v>25</v>
      </c>
      <c r="F10" s="26"/>
      <c r="G10" s="27">
        <f>'[1]ГАСТРОНОМИЯ, ВЫПЕЧКА'!$G$244</f>
        <v>106.2</v>
      </c>
      <c r="H10" s="27">
        <f>'[1]ГАСТРОНОМИЯ, ВЫПЕЧКА'!$A$244</f>
        <v>1.6</v>
      </c>
      <c r="I10" s="27">
        <f>'[1]ГАСТРОНОМИЯ, ВЫПЕЧКА'!$C$244</f>
        <v>3.3</v>
      </c>
      <c r="J10" s="27">
        <f>'[1]ГАСТРОНОМИЯ, ВЫПЕЧКА'!$E$244</f>
        <v>17.2</v>
      </c>
    </row>
    <row r="11" spans="1:10" ht="15.75" thickBot="1">
      <c r="A11" s="4"/>
      <c r="B11" s="1"/>
      <c r="C11" s="17"/>
      <c r="D11" s="18"/>
      <c r="E11" s="20"/>
      <c r="F11" s="26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490</v>
      </c>
      <c r="F12" s="19">
        <v>72.180000000000007</v>
      </c>
      <c r="G12" s="19">
        <f t="shared" ref="G12:J12" si="0">SUM(G4:G11)</f>
        <v>547</v>
      </c>
      <c r="H12" s="19">
        <f t="shared" si="0"/>
        <v>19.300000000000004</v>
      </c>
      <c r="I12" s="19">
        <f t="shared" si="0"/>
        <v>18.900000000000002</v>
      </c>
      <c r="J12" s="19">
        <f t="shared" si="0"/>
        <v>78</v>
      </c>
    </row>
    <row r="13" spans="1:10">
      <c r="A13" s="3" t="s">
        <v>11</v>
      </c>
      <c r="B13" s="6" t="s">
        <v>12</v>
      </c>
      <c r="C13" s="25" t="s">
        <v>31</v>
      </c>
      <c r="D13" s="18" t="s">
        <v>39</v>
      </c>
      <c r="E13" s="26">
        <f>'[1]ФРУКТЫ, ОВОЩИ'!$E$96</f>
        <v>60</v>
      </c>
      <c r="F13" s="26"/>
      <c r="G13" s="27">
        <f>'[1]ФРУКТЫ, ОВОЩИ'!$G$114</f>
        <v>8</v>
      </c>
      <c r="H13" s="27">
        <f>'[1]ФРУКТЫ, ОВОЩИ'!$A$114</f>
        <v>0.5</v>
      </c>
      <c r="I13" s="27">
        <f>'[1]ФРУКТЫ, ОВОЩИ'!$C$114</f>
        <v>0.1</v>
      </c>
      <c r="J13" s="27">
        <f>'[1]ФРУКТЫ, ОВОЩИ'!$E$114</f>
        <v>1.4</v>
      </c>
    </row>
    <row r="14" spans="1:10">
      <c r="A14" s="3"/>
      <c r="B14" s="1" t="s">
        <v>13</v>
      </c>
      <c r="C14" s="25" t="s">
        <v>40</v>
      </c>
      <c r="D14" s="24" t="str">
        <f>[1]СУПЫ!$E$262</f>
        <v>Суп картофельный с бобовыми (горох)</v>
      </c>
      <c r="E14" s="26">
        <f>[1]СУПЫ!$E$265</f>
        <v>200</v>
      </c>
      <c r="F14" s="26"/>
      <c r="G14" s="31">
        <f>[1]СУПЫ!$G$283</f>
        <v>98.9</v>
      </c>
      <c r="H14" s="31">
        <f>[1]СУПЫ!$A$283</f>
        <v>4.5999999999999996</v>
      </c>
      <c r="I14" s="31">
        <f>[1]СУПЫ!$C$283</f>
        <v>3.3</v>
      </c>
      <c r="J14" s="31">
        <f>[1]СУПЫ!$E$283</f>
        <v>12.6</v>
      </c>
    </row>
    <row r="15" spans="1:10">
      <c r="A15" s="3"/>
      <c r="B15" s="1" t="s">
        <v>14</v>
      </c>
      <c r="C15" s="25" t="s">
        <v>41</v>
      </c>
      <c r="D15" s="18" t="str">
        <f>'[1]МЯСО, РЫБА'!$E$379</f>
        <v>Курица в соусе с томатом</v>
      </c>
      <c r="E15" s="26">
        <f>'[1]МЯСО, РЫБА'!$E$382</f>
        <v>90</v>
      </c>
      <c r="F15" s="26"/>
      <c r="G15" s="33">
        <f>'[1]МЯСО, РЫБА'!$G$398</f>
        <v>225.7</v>
      </c>
      <c r="H15" s="33">
        <f>'[1]МЯСО, РЫБА'!$A$398</f>
        <v>19.38</v>
      </c>
      <c r="I15" s="33">
        <f>'[1]МЯСО, РЫБА'!$C$398</f>
        <v>15.7</v>
      </c>
      <c r="J15" s="33">
        <f>'[1]МЯСО, РЫБА'!$E$398</f>
        <v>1.7</v>
      </c>
    </row>
    <row r="16" spans="1:10">
      <c r="A16" s="3"/>
      <c r="B16" s="1" t="s">
        <v>15</v>
      </c>
      <c r="C16" s="26" t="s">
        <v>42</v>
      </c>
      <c r="D16" s="18" t="str">
        <f>[1]ГАРНИРЫ!$E$54</f>
        <v>Макаронные изделия отварные</v>
      </c>
      <c r="E16" s="26">
        <f>[1]ГАРНИРЫ!$E$57</f>
        <v>150</v>
      </c>
      <c r="F16" s="26"/>
      <c r="G16" s="27">
        <f>[1]ГАРНИРЫ!$G$74</f>
        <v>187.9</v>
      </c>
      <c r="H16" s="27">
        <f>[1]ГАРНИРЫ!$A$74</f>
        <v>5.5</v>
      </c>
      <c r="I16" s="27">
        <f>[1]ГАРНИРЫ!$C$74</f>
        <v>5.3</v>
      </c>
      <c r="J16" s="27">
        <f>[1]ГАРНИРЫ!$E$74</f>
        <v>31.3</v>
      </c>
    </row>
    <row r="17" spans="1:10">
      <c r="A17" s="3"/>
      <c r="B17" s="1" t="s">
        <v>25</v>
      </c>
      <c r="C17" s="25" t="s">
        <v>30</v>
      </c>
      <c r="D17" s="18" t="str">
        <f>[1]НАПИТКИ!$P$263</f>
        <v>Компот из свежих плодов (яблок)</v>
      </c>
      <c r="E17" s="26">
        <f>[1]НАПИТКИ!$P$266</f>
        <v>200</v>
      </c>
      <c r="F17" s="26"/>
      <c r="G17" s="27">
        <f>[1]НАПИТКИ!$R$286</f>
        <v>60.7</v>
      </c>
      <c r="H17" s="27">
        <f>[1]НАПИТКИ!$L$286</f>
        <v>0.5</v>
      </c>
      <c r="I17" s="27">
        <f>[1]НАПИТКИ!$N$286</f>
        <v>0.3</v>
      </c>
      <c r="J17" s="27">
        <f>[1]НАПИТКИ!$P$286</f>
        <v>14</v>
      </c>
    </row>
    <row r="18" spans="1:10">
      <c r="A18" s="3"/>
      <c r="B18" s="1" t="s">
        <v>18</v>
      </c>
      <c r="C18" s="25" t="s">
        <v>23</v>
      </c>
      <c r="D18" s="18" t="str">
        <f>'[1]ГАСТРОНОМИЯ, ВЫПЕЧКА'!$AA$52</f>
        <v>Хлеб пшеничный</v>
      </c>
      <c r="E18" s="26">
        <f>'[1]ГАСТРОНОМИЯ, ВЫПЕЧКА'!$AA$54</f>
        <v>45</v>
      </c>
      <c r="F18" s="26"/>
      <c r="G18" s="27">
        <f>'[1]ГАСТРОНОМИЯ, ВЫПЕЧКА'!$AC$72</f>
        <v>105.4</v>
      </c>
      <c r="H18" s="27">
        <f>'[1]ГАСТРОНОМИЯ, ВЫПЕЧКА'!$W$72</f>
        <v>3.3</v>
      </c>
      <c r="I18" s="27">
        <f>'[1]ГАСТРОНОМИЯ, ВЫПЕЧКА'!$Y$72</f>
        <v>0.4</v>
      </c>
      <c r="J18" s="27">
        <f>'[1]ГАСТРОНОМИЯ, ВЫПЕЧКА'!$AA$72</f>
        <v>22.1</v>
      </c>
    </row>
    <row r="19" spans="1:10">
      <c r="A19" s="3"/>
      <c r="B19" s="1" t="s">
        <v>16</v>
      </c>
      <c r="C19" s="25" t="s">
        <v>24</v>
      </c>
      <c r="D19" s="18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26"/>
      <c r="G19" s="27">
        <f>'[1]ГАСТРОНОМИЯ, ВЫПЕЧКА'!$AC$31</f>
        <v>58.7</v>
      </c>
      <c r="H19" s="27">
        <f>'[1]ГАСТРОНОМИЯ, ВЫПЕЧКА'!$W$31</f>
        <v>2</v>
      </c>
      <c r="I19" s="27">
        <f>'[1]ГАСТРОНОМИЯ, ВЫПЕЧКА'!$Y$31</f>
        <v>0.3</v>
      </c>
      <c r="J19" s="27">
        <f>'[1]ГАСТРОНОМИЯ, ВЫПЕЧКА'!$AA$31</f>
        <v>11.9</v>
      </c>
    </row>
    <row r="20" spans="1:10">
      <c r="A20" s="3"/>
      <c r="B20" s="16" t="s">
        <v>27</v>
      </c>
      <c r="C20" s="17"/>
      <c r="D20" s="24"/>
      <c r="E20" s="20"/>
      <c r="F20" s="26"/>
      <c r="G20" s="21"/>
      <c r="H20" s="21"/>
      <c r="I20" s="21"/>
      <c r="J20" s="21"/>
    </row>
    <row r="21" spans="1:10" ht="15.75" thickBot="1">
      <c r="A21" s="4"/>
      <c r="B21" s="5"/>
      <c r="C21" s="5"/>
      <c r="D21" s="22" t="s">
        <v>26</v>
      </c>
      <c r="E21" s="19">
        <f>SUM(E13:E20)</f>
        <v>775</v>
      </c>
      <c r="F21" s="19">
        <v>52.45</v>
      </c>
      <c r="G21" s="19">
        <f t="shared" ref="G21:J21" si="1">SUM(G13:G20)</f>
        <v>745.30000000000007</v>
      </c>
      <c r="H21" s="19">
        <f t="shared" si="1"/>
        <v>35.779999999999994</v>
      </c>
      <c r="I21" s="19">
        <f t="shared" si="1"/>
        <v>25.4</v>
      </c>
      <c r="J21" s="19">
        <f t="shared" si="1"/>
        <v>95</v>
      </c>
    </row>
    <row r="22" spans="1:10">
      <c r="E22" s="23">
        <f>E21+E12</f>
        <v>1265</v>
      </c>
      <c r="F22" s="23"/>
      <c r="G22" s="23">
        <f>G21+G12</f>
        <v>1292.3000000000002</v>
      </c>
      <c r="H22" s="23">
        <f>H21+H12</f>
        <v>55.08</v>
      </c>
      <c r="I22" s="23">
        <f>I21+I12</f>
        <v>44.3</v>
      </c>
      <c r="J22" s="23">
        <f>J21+J12</f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2023-04-28T11:57:11Z</dcterms:modified>
</cp:coreProperties>
</file>