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I21" s="1"/>
  <c r="H13"/>
  <c r="G13"/>
  <c r="E13"/>
  <c r="D13"/>
  <c r="J8"/>
  <c r="I8"/>
  <c r="H8"/>
  <c r="G8"/>
  <c r="E8"/>
  <c r="D8"/>
  <c r="J7"/>
  <c r="I7"/>
  <c r="H7"/>
  <c r="G7"/>
  <c r="E7"/>
  <c r="D7"/>
  <c r="J6"/>
  <c r="I6"/>
  <c r="H6"/>
  <c r="G6"/>
  <c r="J5"/>
  <c r="I5"/>
  <c r="H5"/>
  <c r="G5"/>
  <c r="E5"/>
  <c r="D5"/>
  <c r="J4"/>
  <c r="J12" s="1"/>
  <c r="I4"/>
  <c r="I12" s="1"/>
  <c r="H4"/>
  <c r="H12" s="1"/>
  <c r="G4"/>
  <c r="E4"/>
  <c r="D4"/>
  <c r="E12" l="1"/>
  <c r="H21"/>
  <c r="H22" s="1"/>
  <c r="G12"/>
  <c r="G21"/>
  <c r="E21"/>
  <c r="E22" s="1"/>
  <c r="J21"/>
  <c r="I22"/>
  <c r="J22"/>
  <c r="G22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<sst xmlns="http://schemas.openxmlformats.org/spreadsheetml/2006/main" count="46" uniqueCount="41">
  <si>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</si>
  <si>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</si>
  <si>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</si>
  <si>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</si>
  <si>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</si>
  <si>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</si>
  <si>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</si>
  <si>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</si>
  <si>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</si>
  <si>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</si>
  <si>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</si>
  <si>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</si>
  <si>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</si>
  <si>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</si>
  <si>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</si>
  <si>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</si>
  <si>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</si>
  <si>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</si>
  <si>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</si>
  <si>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</si>
  <si>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</si>
  <si>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</si>
  <si>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</si>
  <si>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</si>
  <si>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</si>
  <si>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</si>
  <si>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</si>
  <si>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</si>
  <si>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конд.изд</t>
  </si>
  <si>
    <t>МБОУ СОШ №34 г.Тихорецка</t>
  </si>
  <si>
    <t>3.2-60</t>
  </si>
  <si>
    <t>12.5-240</t>
  </si>
  <si>
    <t>Сок фруктовый в промышленной упаковке</t>
  </si>
  <si>
    <t>3.10-60</t>
  </si>
  <si>
    <t>10.9-200</t>
  </si>
  <si>
    <t>12.4-90</t>
  </si>
  <si>
    <t>Биточек мясной</t>
  </si>
  <si>
    <t>13.4-150</t>
  </si>
  <si>
    <t>5.8-200</t>
  </si>
  <si>
    <t>1.1-100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</si>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</sst>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A370">
            <v>2.4</v>
          </cell>
          <cell r="C370">
            <v>2.7</v>
          </cell>
          <cell r="E370">
            <v>5.9</v>
          </cell>
          <cell r="G370">
            <v>57.7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A198">
            <v>23.4</v>
          </cell>
          <cell r="C198">
            <v>20.399999999999999</v>
          </cell>
          <cell r="E198">
            <v>29.6</v>
          </cell>
          <cell r="G198">
            <v>395.6</v>
          </cell>
        </row>
      </sheetData>
      <sheetData sheetId="4" refreshError="1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3.9</v>
          </cell>
          <cell r="C160">
            <v>4.8</v>
          </cell>
          <cell r="E160">
            <v>10.5</v>
          </cell>
          <cell r="G160">
            <v>101.5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29</v>
      </c>
      <c r="C1" s="33"/>
      <c r="D1" s="34"/>
      <c r="E1" t="s">
        <v>17</v>
      </c>
      <c r="F1" s="11"/>
      <c r="I1" t="s">
        <v>1</v>
      </c>
      <c r="J1" s="10">
        <v>45048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4" t="s">
        <v>30</v>
      </c>
      <c r="D4" s="25" t="str">
        <f>'[1]ФРУКТЫ, ОВОЩИ'!$E$177</f>
        <v>Салат из квашеной капусты с луком</v>
      </c>
      <c r="E4" s="26">
        <f>'[1]ФРУКТЫ, ОВОЩИ'!$E$138</f>
        <v>60</v>
      </c>
      <c r="F4" s="26"/>
      <c r="G4" s="27">
        <f>'[1]ФРУКТЫ, ОВОЩИ'!$G$198</f>
        <v>66.900000000000006</v>
      </c>
      <c r="H4" s="27">
        <f>'[1]ФРУКТЫ, ОВОЩИ'!$A$198</f>
        <v>0.9</v>
      </c>
      <c r="I4" s="27">
        <f>'[1]ФРУКТЫ, ОВОЩИ'!$C$198</f>
        <v>5.4</v>
      </c>
      <c r="J4" s="27">
        <f>'[1]ФРУКТЫ, ОВОЩИ'!$E$198</f>
        <v>2</v>
      </c>
    </row>
    <row r="5" spans="1:10">
      <c r="A5" s="2" t="s">
        <v>10</v>
      </c>
      <c r="B5" s="1" t="s">
        <v>27</v>
      </c>
      <c r="C5" s="24" t="s">
        <v>31</v>
      </c>
      <c r="D5" s="18" t="str">
        <f>'[1]МЯСО, РЫБА'!$E$178</f>
        <v>Плов с мясом</v>
      </c>
      <c r="E5" s="26">
        <f>'[1]МЯСО, РЫБА'!$E$181</f>
        <v>240</v>
      </c>
      <c r="F5" s="26"/>
      <c r="G5" s="28">
        <f>'[1]МЯСО, РЫБА'!$G$198</f>
        <v>395.6</v>
      </c>
      <c r="H5" s="28">
        <f>'[1]МЯСО, РЫБА'!$A$198</f>
        <v>23.4</v>
      </c>
      <c r="I5" s="28">
        <f>'[1]МЯСО, РЫБА'!$C$198</f>
        <v>20.399999999999999</v>
      </c>
      <c r="J5" s="28">
        <f>'[1]МЯСО, РЫБА'!$E$198</f>
        <v>29.6</v>
      </c>
    </row>
    <row r="6" spans="1:10">
      <c r="A6" s="3"/>
      <c r="B6" s="1" t="s">
        <v>25</v>
      </c>
      <c r="C6" s="24"/>
      <c r="D6" s="18" t="s">
        <v>32</v>
      </c>
      <c r="E6" s="26">
        <v>200</v>
      </c>
      <c r="F6" s="26"/>
      <c r="G6" s="27">
        <f>[1]НАПИТКИ!$R$241</f>
        <v>24.9</v>
      </c>
      <c r="H6" s="27">
        <f>[1]НАПИТКИ!$L$241</f>
        <v>2</v>
      </c>
      <c r="I6" s="27">
        <f>[1]НАПИТКИ!$N$241</f>
        <v>0.2</v>
      </c>
      <c r="J6" s="27">
        <f>[1]НАПИТКИ!$P$241</f>
        <v>3.8</v>
      </c>
    </row>
    <row r="7" spans="1:10">
      <c r="A7" s="3"/>
      <c r="B7" s="1" t="s">
        <v>18</v>
      </c>
      <c r="C7" s="24" t="s">
        <v>21</v>
      </c>
      <c r="D7" s="18" t="str">
        <f>'[1]ГАСТРОНОМИЯ, ВЫПЕЧКА'!$E$52</f>
        <v>Хлеб пшеничный</v>
      </c>
      <c r="E7" s="26">
        <f>'[1]ГАСТРОНОМИЯ, ВЫПЕЧКА'!$E$54</f>
        <v>35</v>
      </c>
      <c r="F7" s="26"/>
      <c r="G7" s="27">
        <f>'[1]ГАСТРОНОМИЯ, ВЫПЕЧКА'!$G$72</f>
        <v>82</v>
      </c>
      <c r="H7" s="27">
        <f>'[1]ГАСТРОНОМИЯ, ВЫПЕЧКА'!$A$72</f>
        <v>2.6</v>
      </c>
      <c r="I7" s="27">
        <f>'[1]ГАСТРОНОМИЯ, ВЫПЕЧКА'!$C$72</f>
        <v>0.3</v>
      </c>
      <c r="J7" s="27">
        <f>'[1]ГАСТРОНОМИЯ, ВЫПЕЧКА'!$E$72</f>
        <v>17.2</v>
      </c>
    </row>
    <row r="8" spans="1:10">
      <c r="A8" s="3"/>
      <c r="B8" s="13" t="s">
        <v>16</v>
      </c>
      <c r="C8" s="24" t="s">
        <v>22</v>
      </c>
      <c r="D8" s="18" t="str">
        <f>'[1]ГАСТРОНОМИЯ, ВЫПЕЧКА'!$E$11</f>
        <v>Хлеб ржано-пшеничный</v>
      </c>
      <c r="E8" s="26">
        <f>'[1]ГАСТРОНОМИЯ, ВЫПЕЧКА'!$E$13</f>
        <v>20</v>
      </c>
      <c r="F8" s="26"/>
      <c r="G8" s="27">
        <f>'[1]ГАСТРОНОМИЯ, ВЫПЕЧКА'!$G$31</f>
        <v>39.1</v>
      </c>
      <c r="H8" s="27">
        <f>'[1]ГАСТРОНОМИЯ, ВЫПЕЧКА'!$A$31</f>
        <v>1.3</v>
      </c>
      <c r="I8" s="27">
        <f>'[1]ГАСТРОНОМИЯ, ВЫПЕЧКА'!$C$31</f>
        <v>0.2</v>
      </c>
      <c r="J8" s="27">
        <f>'[1]ГАСТРОНОМИЯ, ВЫПЕЧКА'!$E$31</f>
        <v>7.9</v>
      </c>
    </row>
    <row r="9" spans="1:10">
      <c r="A9" s="3"/>
      <c r="B9" s="13" t="s">
        <v>28</v>
      </c>
      <c r="C9" s="24"/>
      <c r="D9" s="18"/>
      <c r="E9" s="26"/>
      <c r="F9" s="26"/>
      <c r="G9" s="27"/>
      <c r="H9" s="27"/>
      <c r="I9" s="27"/>
      <c r="J9" s="27"/>
    </row>
    <row r="10" spans="1:10">
      <c r="A10" s="3"/>
      <c r="B10" s="1"/>
      <c r="C10" s="17"/>
      <c r="D10" s="18"/>
      <c r="E10" s="20"/>
      <c r="F10" s="26"/>
      <c r="G10" s="21"/>
      <c r="H10" s="21"/>
      <c r="I10" s="21"/>
      <c r="J10" s="21"/>
    </row>
    <row r="11" spans="1:10" ht="15.75" thickBot="1">
      <c r="A11" s="4"/>
      <c r="B11" s="1"/>
      <c r="C11" s="17"/>
      <c r="D11" s="18"/>
      <c r="E11" s="20"/>
      <c r="F11" s="26"/>
      <c r="G11" s="21"/>
      <c r="H11" s="21"/>
      <c r="I11" s="21"/>
      <c r="J11" s="21"/>
    </row>
    <row r="12" spans="1:10" ht="15.75" thickBot="1">
      <c r="A12" s="4"/>
      <c r="B12" s="5"/>
      <c r="C12" s="15"/>
      <c r="D12" s="22" t="s">
        <v>26</v>
      </c>
      <c r="E12" s="19">
        <f>SUM(E4:E11)</f>
        <v>555</v>
      </c>
      <c r="F12" s="19">
        <v>101.21</v>
      </c>
      <c r="G12" s="19">
        <f t="shared" ref="G12:J12" si="0">SUM(G4:G11)</f>
        <v>608.5</v>
      </c>
      <c r="H12" s="19">
        <f t="shared" si="0"/>
        <v>30.2</v>
      </c>
      <c r="I12" s="19">
        <f t="shared" si="0"/>
        <v>26.499999999999996</v>
      </c>
      <c r="J12" s="19">
        <f t="shared" si="0"/>
        <v>60.499999999999993</v>
      </c>
    </row>
    <row r="13" spans="1:10">
      <c r="A13" s="3" t="s">
        <v>11</v>
      </c>
      <c r="B13" s="6" t="s">
        <v>12</v>
      </c>
      <c r="C13" s="24" t="s">
        <v>33</v>
      </c>
      <c r="D13" s="18" t="str">
        <f>'[1]ФРУКТЫ, ОВОЩИ'!$E$517</f>
        <v>Салат из свеклы с солеными огурцами</v>
      </c>
      <c r="E13" s="26">
        <f>'[1]ФРУКТЫ, ОВОЩИ'!$E$520</f>
        <v>60</v>
      </c>
      <c r="F13" s="26"/>
      <c r="G13" s="27">
        <f>'[1]ФРУКТЫ, ОВОЩИ'!$G$538</f>
        <v>63.1</v>
      </c>
      <c r="H13" s="27">
        <f>'[1]ФРУКТЫ, ОВОЩИ'!$A$538</f>
        <v>0.7</v>
      </c>
      <c r="I13" s="27">
        <f>'[1]ФРУКТЫ, ОВОЩИ'!$C$538</f>
        <v>4.4000000000000004</v>
      </c>
      <c r="J13" s="27">
        <f>'[1]ФРУКТЫ, ОВОЩИ'!$E$538</f>
        <v>2.8</v>
      </c>
    </row>
    <row r="14" spans="1:10">
      <c r="A14" s="3"/>
      <c r="B14" s="1" t="s">
        <v>13</v>
      </c>
      <c r="C14" s="24" t="s">
        <v>34</v>
      </c>
      <c r="D14" s="18" t="str">
        <f>[1]СУПЫ!$E$349</f>
        <v>Суп картофельный с макаронными изделиями</v>
      </c>
      <c r="E14" s="26">
        <f>[1]СУПЫ!$E$352</f>
        <v>200</v>
      </c>
      <c r="F14" s="26"/>
      <c r="G14" s="29">
        <f>[1]СУПЫ!$G$370</f>
        <v>57.7</v>
      </c>
      <c r="H14" s="29">
        <f>[1]СУПЫ!$A$370</f>
        <v>2.4</v>
      </c>
      <c r="I14" s="29">
        <f>[1]СУПЫ!$C$370</f>
        <v>2.7</v>
      </c>
      <c r="J14" s="29">
        <f>[1]СУПЫ!$E$370</f>
        <v>5.9</v>
      </c>
    </row>
    <row r="15" spans="1:10">
      <c r="A15" s="3"/>
      <c r="B15" s="1" t="s">
        <v>14</v>
      </c>
      <c r="C15" s="24" t="s">
        <v>35</v>
      </c>
      <c r="D15" s="18" t="s">
        <v>36</v>
      </c>
      <c r="E15" s="26">
        <f>'[1]МЯСО, РЫБА'!$E$140</f>
        <v>90</v>
      </c>
      <c r="F15" s="26"/>
      <c r="G15" s="28">
        <f>'[1]МЯСО, РЫБА'!$G$156</f>
        <v>225.6</v>
      </c>
      <c r="H15" s="28">
        <f>'[1]МЯСО, РЫБА'!$A$156</f>
        <v>13.4</v>
      </c>
      <c r="I15" s="28">
        <f>'[1]МЯСО, РЫБА'!$C$156</f>
        <v>11.2</v>
      </c>
      <c r="J15" s="28">
        <f>'[1]МЯСО, РЫБА'!$E$156</f>
        <v>17.7</v>
      </c>
    </row>
    <row r="16" spans="1:10">
      <c r="A16" s="3"/>
      <c r="B16" s="1" t="s">
        <v>15</v>
      </c>
      <c r="C16" s="30" t="s">
        <v>37</v>
      </c>
      <c r="D16" s="18" t="str">
        <f>[1]ГАРНИРЫ!$E$139</f>
        <v>Капуста тушеная</v>
      </c>
      <c r="E16" s="31">
        <f>[1]ГАРНИРЫ!$E$142</f>
        <v>150</v>
      </c>
      <c r="F16" s="31"/>
      <c r="G16" s="29">
        <f>[1]ГАРНИРЫ!$G$160</f>
        <v>101.5</v>
      </c>
      <c r="H16" s="29">
        <f>[1]ГАРНИРЫ!$A$160</f>
        <v>3.9</v>
      </c>
      <c r="I16" s="29">
        <f>[1]ГАРНИРЫ!$C$160</f>
        <v>4.8</v>
      </c>
      <c r="J16" s="29">
        <f>[1]ГАРНИРЫ!$E$160</f>
        <v>10.5</v>
      </c>
    </row>
    <row r="17" spans="1:10">
      <c r="A17" s="3"/>
      <c r="B17" s="1" t="s">
        <v>25</v>
      </c>
      <c r="C17" s="24" t="s">
        <v>38</v>
      </c>
      <c r="D17" s="18" t="str">
        <f>[1]НАПИТКИ!$P$308</f>
        <v>Компот из смеси сухофруктов</v>
      </c>
      <c r="E17" s="26">
        <f>[1]НАПИТКИ!$P$311</f>
        <v>200</v>
      </c>
      <c r="F17" s="26"/>
      <c r="G17" s="27">
        <f>[1]НАПИТКИ!$R$331</f>
        <v>111.7</v>
      </c>
      <c r="H17" s="27">
        <f>[1]НАПИТКИ!$L$331</f>
        <v>0.5</v>
      </c>
      <c r="I17" s="27">
        <f>[1]НАПИТКИ!$N$331</f>
        <v>0</v>
      </c>
      <c r="J17" s="27">
        <f>[1]НАПИТКИ!$P$331</f>
        <v>27.3</v>
      </c>
    </row>
    <row r="18" spans="1:10">
      <c r="A18" s="3"/>
      <c r="B18" s="1" t="s">
        <v>18</v>
      </c>
      <c r="C18" s="24" t="s">
        <v>23</v>
      </c>
      <c r="D18" s="18" t="str">
        <f>'[1]ГАСТРОНОМИЯ, ВЫПЕЧКА'!$AA$52</f>
        <v>Хлеб пшеничный</v>
      </c>
      <c r="E18" s="26">
        <f>'[1]ГАСТРОНОМИЯ, ВЫПЕЧКА'!$AA$54</f>
        <v>45</v>
      </c>
      <c r="F18" s="26"/>
      <c r="G18" s="27">
        <f>'[1]ГАСТРОНОМИЯ, ВЫПЕЧКА'!$AC$72</f>
        <v>105.4</v>
      </c>
      <c r="H18" s="27">
        <f>'[1]ГАСТРОНОМИЯ, ВЫПЕЧКА'!$W$72</f>
        <v>3.3</v>
      </c>
      <c r="I18" s="27">
        <f>'[1]ГАСТРОНОМИЯ, ВЫПЕЧКА'!$Y$72</f>
        <v>0.4</v>
      </c>
      <c r="J18" s="27">
        <f>'[1]ГАСТРОНОМИЯ, ВЫПЕЧКА'!$AA$72</f>
        <v>22.1</v>
      </c>
    </row>
    <row r="19" spans="1:10">
      <c r="A19" s="3"/>
      <c r="B19" s="1" t="s">
        <v>16</v>
      </c>
      <c r="C19" s="24" t="s">
        <v>24</v>
      </c>
      <c r="D19" s="18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26"/>
      <c r="G19" s="27">
        <f>'[1]ГАСТРОНОМИЯ, ВЫПЕЧКА'!$AC$31</f>
        <v>58.7</v>
      </c>
      <c r="H19" s="27">
        <f>'[1]ГАСТРОНОМИЯ, ВЫПЕЧКА'!$W$31</f>
        <v>2</v>
      </c>
      <c r="I19" s="27">
        <f>'[1]ГАСТРОНОМИЯ, ВЫПЕЧКА'!$Y$31</f>
        <v>0.3</v>
      </c>
      <c r="J19" s="27">
        <f>'[1]ГАСТРОНОМИЯ, ВЫПЕЧКА'!$AA$31</f>
        <v>11.9</v>
      </c>
    </row>
    <row r="20" spans="1:10">
      <c r="A20" s="3"/>
      <c r="B20" s="16" t="s">
        <v>40</v>
      </c>
      <c r="C20" s="24" t="s">
        <v>39</v>
      </c>
      <c r="D20" s="18" t="str">
        <f>'[1]ФРУКТЫ, ОВОЩИ'!$E$11</f>
        <v>Фрукты свежие (яблоки)</v>
      </c>
      <c r="E20" s="26">
        <f>'[1]ФРУКТЫ, ОВОЩИ'!$E$14</f>
        <v>100</v>
      </c>
      <c r="F20" s="26"/>
      <c r="G20" s="27">
        <f>'[1]ФРУКТЫ, ОВОЩИ'!$G$27</f>
        <v>45</v>
      </c>
      <c r="H20" s="27">
        <f>'[1]ФРУКТЫ, ОВОЩИ'!$A$27</f>
        <v>0.4</v>
      </c>
      <c r="I20" s="27">
        <f>'[1]ФРУКТЫ, ОВОЩИ'!$C$27</f>
        <v>0.4</v>
      </c>
      <c r="J20" s="27">
        <f>'[1]ФРУКТЫ, ОВОЩИ'!$E$27</f>
        <v>10.4</v>
      </c>
    </row>
    <row r="21" spans="1:10" ht="15.75" thickBot="1">
      <c r="A21" s="4"/>
      <c r="B21" s="5"/>
      <c r="C21" s="5"/>
      <c r="D21" s="22" t="s">
        <v>26</v>
      </c>
      <c r="E21" s="19">
        <f>SUM(E13:E20)</f>
        <v>875</v>
      </c>
      <c r="F21" s="19">
        <v>71.52</v>
      </c>
      <c r="G21" s="19">
        <f t="shared" ref="G21:J21" si="1">SUM(G13:G20)</f>
        <v>768.7</v>
      </c>
      <c r="H21" s="19">
        <f t="shared" si="1"/>
        <v>26.599999999999998</v>
      </c>
      <c r="I21" s="19">
        <f t="shared" si="1"/>
        <v>24.2</v>
      </c>
      <c r="J21" s="19">
        <f t="shared" si="1"/>
        <v>108.60000000000002</v>
      </c>
    </row>
    <row r="22" spans="1:10">
      <c r="E22" s="23">
        <f>E21+E12</f>
        <v>1430</v>
      </c>
      <c r="F22" s="23"/>
      <c r="G22" s="23">
        <f>G21+G12</f>
        <v>1377.2</v>
      </c>
      <c r="H22" s="23">
        <f>H21+H12</f>
        <v>56.8</v>
      </c>
      <c r="I22" s="23">
        <f>I21+I12</f>
        <v>50.699999999999996</v>
      </c>
      <c r="J22" s="23">
        <f>J21+J12</f>
        <v>169.10000000000002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2023-02-28T11:47:51Z</cp:lastPrinted>
  <dcterms:created xsi:type="dcterms:W3CDTF">2015-06-05T18:19:34Z</dcterms:created>
  <dcterms:modified xsi:type="dcterms:W3CDTF">2023-04-28T11:55:10Z</dcterms:modified>
</cp:coreProperties>
</file>