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 l="1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E13"/>
  <c r="D13"/>
  <c r="J10"/>
  <c r="I10"/>
  <c r="H10"/>
  <c r="G10"/>
  <c r="E10"/>
  <c r="D10"/>
  <c r="J9"/>
  <c r="I9"/>
  <c r="H9"/>
  <c r="G9"/>
  <c r="E9"/>
  <c r="D9"/>
  <c r="J8"/>
  <c r="I8"/>
  <c r="H8"/>
  <c r="G8"/>
  <c r="E8"/>
  <c r="D8"/>
  <c r="E7"/>
  <c r="J6"/>
  <c r="I6"/>
  <c r="H6"/>
  <c r="G6"/>
  <c r="E6"/>
  <c r="D6"/>
  <c r="J5"/>
  <c r="I5"/>
  <c r="H5"/>
  <c r="G5"/>
  <c r="E5"/>
  <c r="D5"/>
  <c r="J4"/>
  <c r="I4"/>
  <c r="H4"/>
  <c r="G4"/>
  <c r="E4"/>
  <c r="D4"/>
  <c r="J21" l="1"/>
  <c r="G12"/>
  <c r="H21"/>
  <c r="G21"/>
  <c r="I21"/>
  <c r="I12"/>
  <c r="E12"/>
  <c r="J12"/>
  <c r="H12"/>
  <c r="E21"/>
  <c r="J22" l="1"/>
  <c r="E22"/>
  <c r="G22"/>
  <c r="I22"/>
  <c r="H22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<sst xmlns="http://schemas.openxmlformats.org/spreadsheetml/2006/main" count="50" uniqueCount="45">
  <si>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</si>
  <si>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</si>
  <si>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</si>
  <si>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</si>
  <si>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</si>
  <si>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</si>
  <si>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</si>
  <si>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</si>
  <si>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</si>
  <si>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</si>
  <si>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</si>
  <si>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</si>
  <si>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</si>
  <si>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</si>
  <si>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</si>
  <si>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</si>
  <si>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</si>
  <si>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</si>
  <si>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</si>
  <si>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</si>
  <si>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</si>
  <si>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</si>
  <si>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</si>
  <si>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</si>
  <si>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</si>
  <si>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</si>
  <si>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</si>
  <si>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</si>
  <si>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конд.изд</t>
  </si>
  <si>
    <t>3.7-60</t>
  </si>
  <si>
    <t>8.1-150</t>
  </si>
  <si>
    <t>5.1-200</t>
  </si>
  <si>
    <t>1.3-100</t>
  </si>
  <si>
    <t>Фрукты свежие (мандарины)</t>
  </si>
  <si>
    <t>18.1-25</t>
  </si>
  <si>
    <t>фрукты</t>
  </si>
  <si>
    <t>3.4-60</t>
  </si>
  <si>
    <t>10.1-200</t>
  </si>
  <si>
    <t>12.4-90</t>
  </si>
  <si>
    <t>Шницель мясной</t>
  </si>
  <si>
    <t>13.5-150</t>
  </si>
  <si>
    <t>5.6-200</t>
  </si>
  <si>
    <t>Кондитерское изделие (халва) в промышленной упаковке</t>
  </si>
  <si>
    <t>конд. изд.</t>
  </si>
  <si>
    <t xml:space="preserve">МБОУ СОШ №34 г.Тихорецка  
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</si>
</sst>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2" fontId="6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14">
          <cell r="E14">
            <v>150</v>
          </cell>
        </row>
        <row r="32">
          <cell r="A32">
            <v>13.4</v>
          </cell>
          <cell r="C32">
            <v>19.100000000000001</v>
          </cell>
          <cell r="E32">
            <v>2.7</v>
          </cell>
          <cell r="G32">
            <v>237.2</v>
          </cell>
        </row>
      </sheetData>
      <sheetData sheetId="2">
        <row r="11">
          <cell r="E11" t="str">
            <v>Свекольник</v>
          </cell>
        </row>
        <row r="14">
          <cell r="E14">
            <v>200</v>
          </cell>
        </row>
        <row r="30">
          <cell r="A30">
            <v>1.8</v>
          </cell>
          <cell r="C30">
            <v>4.0999999999999996</v>
          </cell>
          <cell r="E30">
            <v>9.3000000000000007</v>
          </cell>
          <cell r="G30">
            <v>81.12</v>
          </cell>
        </row>
      </sheetData>
      <sheetData sheetId="3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</sheetData>
      <sheetData sheetId="4">
        <row r="11">
          <cell r="E11" t="str">
            <v>Рис отварной</v>
          </cell>
        </row>
        <row r="182">
          <cell r="E182" t="str">
            <v>Рагу из овощей</v>
          </cell>
        </row>
        <row r="185">
          <cell r="E185">
            <v>150</v>
          </cell>
        </row>
        <row r="205">
          <cell r="A205">
            <v>2.6</v>
          </cell>
          <cell r="C205">
            <v>8.8000000000000007</v>
          </cell>
          <cell r="E205">
            <v>21.3</v>
          </cell>
          <cell r="G205">
            <v>174.9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  <cell r="P29">
            <v>15.4</v>
          </cell>
          <cell r="R29">
            <v>61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261">
          <cell r="E261" t="str">
            <v>Салат из соленых огурцов с луком</v>
          </cell>
        </row>
        <row r="282">
          <cell r="A282">
            <v>0.5</v>
          </cell>
          <cell r="C282">
            <v>2.7</v>
          </cell>
          <cell r="E282">
            <v>1.5</v>
          </cell>
          <cell r="G282">
            <v>33.200000000000003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2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44</v>
      </c>
      <c r="C1" s="38"/>
      <c r="D1" s="39"/>
      <c r="E1" t="s">
        <v>17</v>
      </c>
      <c r="F1" s="9"/>
      <c r="I1" t="s">
        <v>1</v>
      </c>
      <c r="J1" s="8">
        <v>45040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4" t="s">
        <v>10</v>
      </c>
      <c r="B4" s="11" t="s">
        <v>12</v>
      </c>
      <c r="C4" s="22" t="s">
        <v>29</v>
      </c>
      <c r="D4" s="15" t="str">
        <f>'[1]ФРУКТЫ, ОВОЩИ'!$E$387</f>
        <v>Икра кабачковая консервированная</v>
      </c>
      <c r="E4" s="23">
        <f>'[1]ФРУКТЫ, ОВОЩИ'!$E$390</f>
        <v>60</v>
      </c>
      <c r="F4" s="23">
        <v>9.76</v>
      </c>
      <c r="G4" s="24">
        <f>'[1]ФРУКТЫ, ОВОЩИ'!$G$408</f>
        <v>58.2</v>
      </c>
      <c r="H4" s="24">
        <f>'[1]ФРУКТЫ, ОВОЩИ'!$A$408</f>
        <v>0.8</v>
      </c>
      <c r="I4" s="24">
        <f>'[1]ФРУКТЫ, ОВОЩИ'!$C$408</f>
        <v>4.2</v>
      </c>
      <c r="J4" s="24">
        <f>'[1]ФРУКТЫ, ОВОЩИ'!$E$408</f>
        <v>4.4000000000000004</v>
      </c>
    </row>
    <row r="5" spans="1:10">
      <c r="A5" s="35"/>
      <c r="B5" s="1" t="s">
        <v>27</v>
      </c>
      <c r="C5" s="23" t="s">
        <v>30</v>
      </c>
      <c r="D5" s="21" t="str">
        <f>'[1]ЯЙЦО, ТВОРОГ, КАШИ'!$E$11</f>
        <v>Омлет натуральный</v>
      </c>
      <c r="E5" s="23">
        <f>'[1]ЯЙЦО, ТВОРОГ, КАШИ'!$E$14</f>
        <v>150</v>
      </c>
      <c r="F5" s="23">
        <v>26.02</v>
      </c>
      <c r="G5" s="25">
        <f>'[1]ЯЙЦО, ТВОРОГ, КАШИ'!$G$32</f>
        <v>237.2</v>
      </c>
      <c r="H5" s="25">
        <f>'[1]ЯЙЦО, ТВОРОГ, КАШИ'!$A$32</f>
        <v>13.4</v>
      </c>
      <c r="I5" s="25">
        <f>'[1]ЯЙЦО, ТВОРОГ, КАШИ'!$C$32</f>
        <v>19.100000000000001</v>
      </c>
      <c r="J5" s="25">
        <f>'[1]ЯЙЦО, ТВОРОГ, КАШИ'!$E$32</f>
        <v>2.7</v>
      </c>
    </row>
    <row r="6" spans="1:10">
      <c r="A6" s="2"/>
      <c r="B6" s="1" t="s">
        <v>25</v>
      </c>
      <c r="C6" s="22" t="s">
        <v>31</v>
      </c>
      <c r="D6" s="21" t="str">
        <f>[1]НАПИТКИ!$P$11</f>
        <v>Чай с сахаром</v>
      </c>
      <c r="E6" s="23">
        <f>[1]НАПИТКИ!$P$14</f>
        <v>200</v>
      </c>
      <c r="F6" s="23">
        <v>1.28</v>
      </c>
      <c r="G6" s="24">
        <f>[1]НАПИТКИ!$R$29</f>
        <v>61</v>
      </c>
      <c r="H6" s="24">
        <f>[1]НАПИТКИ!$L$29</f>
        <v>0</v>
      </c>
      <c r="I6" s="24">
        <f>[1]НАПИТКИ!$N$29</f>
        <v>0</v>
      </c>
      <c r="J6" s="24">
        <f>[1]НАПИТКИ!$P$29</f>
        <v>15.4</v>
      </c>
    </row>
    <row r="7" spans="1:10">
      <c r="A7" s="2"/>
      <c r="B7" s="1" t="s">
        <v>35</v>
      </c>
      <c r="C7" s="22" t="s">
        <v>32</v>
      </c>
      <c r="D7" s="15" t="s">
        <v>33</v>
      </c>
      <c r="E7" s="23">
        <f>'[1]ФРУКТЫ, ОВОЩИ'!$E$14</f>
        <v>100</v>
      </c>
      <c r="F7" s="36">
        <v>11</v>
      </c>
      <c r="G7" s="24">
        <v>31.9</v>
      </c>
      <c r="H7" s="24">
        <v>0.8</v>
      </c>
      <c r="I7" s="24">
        <v>0.2</v>
      </c>
      <c r="J7" s="24">
        <v>6.8</v>
      </c>
    </row>
    <row r="8" spans="1:10">
      <c r="A8" s="2"/>
      <c r="B8" s="1" t="s">
        <v>18</v>
      </c>
      <c r="C8" s="22" t="s">
        <v>21</v>
      </c>
      <c r="D8" s="15" t="str">
        <f>'[1]ГАСТРОНОМИЯ, ВЫПЕЧКА'!$E$52</f>
        <v>Хлеб пшеничный</v>
      </c>
      <c r="E8" s="23">
        <f>'[1]ГАСТРОНОМИЯ, ВЫПЕЧКА'!$E$54</f>
        <v>35</v>
      </c>
      <c r="F8" s="23">
        <v>2.4500000000000002</v>
      </c>
      <c r="G8" s="24">
        <f>'[1]ГАСТРОНОМИЯ, ВЫПЕЧКА'!$G$72</f>
        <v>82</v>
      </c>
      <c r="H8" s="24">
        <f>'[1]ГАСТРОНОМИЯ, ВЫПЕЧКА'!$A$72</f>
        <v>2.6</v>
      </c>
      <c r="I8" s="24">
        <f>'[1]ГАСТРОНОМИЯ, ВЫПЕЧКА'!$C$72</f>
        <v>0.3</v>
      </c>
      <c r="J8" s="24">
        <f>'[1]ГАСТРОНОМИЯ, ВЫПЕЧКА'!$E$72</f>
        <v>17.2</v>
      </c>
    </row>
    <row r="9" spans="1:10">
      <c r="A9" s="2"/>
      <c r="B9" s="10" t="s">
        <v>16</v>
      </c>
      <c r="C9" s="22" t="s">
        <v>22</v>
      </c>
      <c r="D9" s="15" t="str">
        <f>'[1]ГАСТРОНОМИЯ, ВЫПЕЧКА'!$E$11</f>
        <v>Хлеб ржано-пшеничный</v>
      </c>
      <c r="E9" s="23">
        <f>'[1]ГАСТРОНОМИЯ, ВЫПЕЧКА'!$E$13</f>
        <v>20</v>
      </c>
      <c r="F9" s="23">
        <v>1.48</v>
      </c>
      <c r="G9" s="24">
        <f>'[1]ГАСТРОНОМИЯ, ВЫПЕЧКА'!$G$31</f>
        <v>39.1</v>
      </c>
      <c r="H9" s="24">
        <f>'[1]ГАСТРОНОМИЯ, ВЫПЕЧКА'!$A$31</f>
        <v>1.3</v>
      </c>
      <c r="I9" s="24">
        <f>'[1]ГАСТРОНОМИЯ, ВЫПЕЧКА'!$C$31</f>
        <v>0.2</v>
      </c>
      <c r="J9" s="24">
        <f>'[1]ГАСТРОНОМИЯ, ВЫПЕЧКА'!$E$31</f>
        <v>7.9</v>
      </c>
    </row>
    <row r="10" spans="1:10">
      <c r="A10" s="2"/>
      <c r="B10" s="10" t="s">
        <v>28</v>
      </c>
      <c r="C10" s="22" t="s">
        <v>34</v>
      </c>
      <c r="D10" s="15" t="str">
        <f>'[1]ГАСТРОНОМИЯ, ВЫПЕЧКА'!$E$223</f>
        <v>Кондитерское изделие (печенье сахарное)</v>
      </c>
      <c r="E10" s="23">
        <f>'[1]ГАСТРОНОМИЯ, ВЫПЕЧКА'!$E$226</f>
        <v>25</v>
      </c>
      <c r="F10" s="23">
        <v>4.63</v>
      </c>
      <c r="G10" s="24">
        <f>'[1]ГАСТРОНОМИЯ, ВЫПЕЧКА'!$G$244</f>
        <v>106.2</v>
      </c>
      <c r="H10" s="24">
        <f>'[1]ГАСТРОНОМИЯ, ВЫПЕЧКА'!$A$244</f>
        <v>1.6</v>
      </c>
      <c r="I10" s="24">
        <f>'[1]ГАСТРОНОМИЯ, ВЫПЕЧКА'!$C$244</f>
        <v>3.3</v>
      </c>
      <c r="J10" s="24">
        <f>'[1]ГАСТРОНОМИЯ, ВЫПЕЧКА'!$E$244</f>
        <v>17.2</v>
      </c>
    </row>
    <row r="11" spans="1:10" ht="15.75" thickBot="1">
      <c r="A11" s="3"/>
      <c r="B11" s="1"/>
      <c r="C11" s="14"/>
      <c r="D11" s="15"/>
      <c r="E11" s="16"/>
      <c r="F11" s="18"/>
      <c r="G11" s="17"/>
      <c r="H11" s="17"/>
      <c r="I11" s="17"/>
      <c r="J11" s="17"/>
    </row>
    <row r="12" spans="1:10" ht="15.75" thickBot="1">
      <c r="A12" s="3"/>
      <c r="B12" s="4"/>
      <c r="C12" s="12"/>
      <c r="D12" s="19" t="s">
        <v>26</v>
      </c>
      <c r="E12" s="31">
        <f>SUM(E4:E11)</f>
        <v>590</v>
      </c>
      <c r="F12" s="31">
        <f>SUM(F4:F11)</f>
        <v>56.620000000000005</v>
      </c>
      <c r="G12" s="31">
        <f>SUM(G4:G11)</f>
        <v>615.6</v>
      </c>
      <c r="H12" s="31">
        <f t="shared" ref="H12:J12" si="0">SUM(H4:H11)</f>
        <v>20.500000000000004</v>
      </c>
      <c r="I12" s="31">
        <f t="shared" si="0"/>
        <v>27.3</v>
      </c>
      <c r="J12" s="31">
        <f t="shared" si="0"/>
        <v>71.599999999999994</v>
      </c>
    </row>
    <row r="13" spans="1:10">
      <c r="A13" s="2" t="s">
        <v>11</v>
      </c>
      <c r="B13" s="5" t="s">
        <v>12</v>
      </c>
      <c r="C13" s="22" t="s">
        <v>36</v>
      </c>
      <c r="D13" s="26" t="str">
        <f>'[1]ФРУКТЫ, ОВОЩИ'!$E$261</f>
        <v>Салат из соленых огурцов с луком</v>
      </c>
      <c r="E13" s="23">
        <f>'[1]ФРУКТЫ, ОВОЩИ'!$E$222</f>
        <v>60</v>
      </c>
      <c r="F13" s="23">
        <v>8.1300000000000008</v>
      </c>
      <c r="G13" s="24">
        <f>'[1]ФРУКТЫ, ОВОЩИ'!$G$282</f>
        <v>33.200000000000003</v>
      </c>
      <c r="H13" s="24">
        <f>'[1]ФРУКТЫ, ОВОЩИ'!$A$282</f>
        <v>0.5</v>
      </c>
      <c r="I13" s="24">
        <f>'[1]ФРУКТЫ, ОВОЩИ'!$C$282</f>
        <v>2.7</v>
      </c>
      <c r="J13" s="24">
        <f>'[1]ФРУКТЫ, ОВОЩИ'!$E$282</f>
        <v>1.5</v>
      </c>
    </row>
    <row r="14" spans="1:10">
      <c r="A14" s="2"/>
      <c r="B14" s="1" t="s">
        <v>13</v>
      </c>
      <c r="C14" s="22" t="s">
        <v>37</v>
      </c>
      <c r="D14" s="21" t="str">
        <f>[1]СУПЫ!$E$11</f>
        <v>Свекольник</v>
      </c>
      <c r="E14" s="23">
        <f>[1]СУПЫ!$E$14</f>
        <v>200</v>
      </c>
      <c r="F14" s="23">
        <v>8.57</v>
      </c>
      <c r="G14" s="27">
        <f>[1]СУПЫ!$G$30</f>
        <v>81.12</v>
      </c>
      <c r="H14" s="27">
        <f>[1]СУПЫ!$A$30</f>
        <v>1.8</v>
      </c>
      <c r="I14" s="27">
        <f>[1]СУПЫ!$C$30</f>
        <v>4.0999999999999996</v>
      </c>
      <c r="J14" s="27">
        <f>[1]СУПЫ!$E$30</f>
        <v>9.3000000000000007</v>
      </c>
    </row>
    <row r="15" spans="1:10">
      <c r="A15" s="2"/>
      <c r="B15" s="1" t="s">
        <v>14</v>
      </c>
      <c r="C15" s="22" t="s">
        <v>38</v>
      </c>
      <c r="D15" s="21" t="s">
        <v>39</v>
      </c>
      <c r="E15" s="23">
        <f>'[1]МЯСО, РЫБА'!$E$140</f>
        <v>90</v>
      </c>
      <c r="F15" s="23">
        <v>32.950000000000003</v>
      </c>
      <c r="G15" s="25">
        <f>'[1]МЯСО, РЫБА'!$G$156</f>
        <v>225.6</v>
      </c>
      <c r="H15" s="25">
        <f>'[1]МЯСО, РЫБА'!$A$156</f>
        <v>13.4</v>
      </c>
      <c r="I15" s="25">
        <f>'[1]МЯСО, РЫБА'!$C$156</f>
        <v>11.2</v>
      </c>
      <c r="J15" s="25">
        <f>'[1]МЯСО, РЫБА'!$E$156</f>
        <v>17.7</v>
      </c>
    </row>
    <row r="16" spans="1:10">
      <c r="A16" s="2"/>
      <c r="B16" s="1" t="s">
        <v>15</v>
      </c>
      <c r="C16" s="28" t="s">
        <v>40</v>
      </c>
      <c r="D16" s="29" t="str">
        <f>[1]ГАРНИРЫ!$E$182</f>
        <v>Рагу из овощей</v>
      </c>
      <c r="E16" s="30">
        <f>[1]ГАРНИРЫ!$E$185</f>
        <v>150</v>
      </c>
      <c r="F16" s="30">
        <v>12.87</v>
      </c>
      <c r="G16" s="27">
        <f>[1]ГАРНИРЫ!$G$205</f>
        <v>174.9</v>
      </c>
      <c r="H16" s="27">
        <f>[1]ГАРНИРЫ!$A$205</f>
        <v>2.6</v>
      </c>
      <c r="I16" s="27">
        <f>[1]ГАРНИРЫ!$C$205</f>
        <v>8.8000000000000007</v>
      </c>
      <c r="J16" s="27">
        <f>[1]ГАРНИРЫ!$E$205</f>
        <v>21.3</v>
      </c>
    </row>
    <row r="17" spans="1:19">
      <c r="A17" s="2"/>
      <c r="B17" s="1" t="s">
        <v>25</v>
      </c>
      <c r="C17" s="22" t="s">
        <v>41</v>
      </c>
      <c r="D17" s="15" t="str">
        <f>[1]НАПИТКИ!$P$220</f>
        <v>Сок фруктовый</v>
      </c>
      <c r="E17" s="23">
        <f>[1]НАПИТКИ!$P$223</f>
        <v>200</v>
      </c>
      <c r="F17" s="23">
        <v>27.66</v>
      </c>
      <c r="G17" s="24">
        <f>[1]НАПИТКИ!$R$241</f>
        <v>24.9</v>
      </c>
      <c r="H17" s="24">
        <f>[1]НАПИТКИ!$L$241</f>
        <v>2</v>
      </c>
      <c r="I17" s="24">
        <f>[1]НАПИТКИ!$N$241</f>
        <v>0.2</v>
      </c>
      <c r="J17" s="24">
        <f>[1]НАПИТКИ!$P$241</f>
        <v>3.8</v>
      </c>
    </row>
    <row r="18" spans="1:19">
      <c r="A18" s="2"/>
      <c r="B18" s="1" t="s">
        <v>18</v>
      </c>
      <c r="C18" s="22" t="s">
        <v>23</v>
      </c>
      <c r="D18" s="15" t="str">
        <f>'[1]ГАСТРОНОМИЯ, ВЫПЕЧКА'!$AA$52</f>
        <v>Хлеб пшеничный</v>
      </c>
      <c r="E18" s="23">
        <f>'[1]ГАСТРОНОМИЯ, ВЫПЕЧКА'!$AA$54</f>
        <v>45</v>
      </c>
      <c r="F18" s="23">
        <v>3.15</v>
      </c>
      <c r="G18" s="24">
        <f>'[1]ГАСТРОНОМИЯ, ВЫПЕЧКА'!$AC$72</f>
        <v>105.4</v>
      </c>
      <c r="H18" s="24">
        <f>'[1]ГАСТРОНОМИЯ, ВЫПЕЧКА'!$W$72</f>
        <v>3.3</v>
      </c>
      <c r="I18" s="24">
        <f>'[1]ГАСТРОНОМИЯ, ВЫПЕЧКА'!$Y$72</f>
        <v>0.4</v>
      </c>
      <c r="J18" s="24">
        <f>'[1]ГАСТРОНОМИЯ, ВЫПЕЧКА'!$AA$72</f>
        <v>22.1</v>
      </c>
    </row>
    <row r="19" spans="1:19">
      <c r="A19" s="2"/>
      <c r="B19" s="1" t="s">
        <v>16</v>
      </c>
      <c r="C19" s="22" t="s">
        <v>24</v>
      </c>
      <c r="D19" s="15" t="str">
        <f>'[1]ГАСТРОНОМИЯ, ВЫПЕЧКА'!$AA$11</f>
        <v>Хлеб ржано-пшеничный</v>
      </c>
      <c r="E19" s="23">
        <f>'[1]ГАСТРОНОМИЯ, ВЫПЕЧКА'!$AA$13</f>
        <v>30</v>
      </c>
      <c r="F19" s="23">
        <v>2.2200000000000002</v>
      </c>
      <c r="G19" s="24">
        <f>'[1]ГАСТРОНОМИЯ, ВЫПЕЧКА'!$AC$31</f>
        <v>58.7</v>
      </c>
      <c r="H19" s="24">
        <f>'[1]ГАСТРОНОМИЯ, ВЫПЕЧКА'!$W$31</f>
        <v>2</v>
      </c>
      <c r="I19" s="24">
        <f>'[1]ГАСТРОНОМИЯ, ВЫПЕЧКА'!$Y$31</f>
        <v>0.3</v>
      </c>
      <c r="J19" s="24">
        <f>'[1]ГАСТРОНОМИЯ, ВЫПЕЧКА'!$AA$31</f>
        <v>11.9</v>
      </c>
    </row>
    <row r="20" spans="1:19" ht="25.5">
      <c r="A20" s="2"/>
      <c r="B20" s="13" t="s">
        <v>43</v>
      </c>
      <c r="C20" s="22"/>
      <c r="D20" s="15" t="s">
        <v>42</v>
      </c>
      <c r="E20" s="23">
        <v>18</v>
      </c>
      <c r="F20" s="23">
        <v>7.83</v>
      </c>
      <c r="G20" s="24">
        <v>92.8</v>
      </c>
      <c r="H20" s="24">
        <v>2.0699999999999998</v>
      </c>
      <c r="I20" s="24">
        <v>5.4</v>
      </c>
      <c r="J20" s="24">
        <v>7.4</v>
      </c>
    </row>
    <row r="21" spans="1:19" ht="15.75" thickBot="1">
      <c r="A21" s="3"/>
      <c r="B21" s="4"/>
      <c r="C21" s="4"/>
      <c r="D21" s="19" t="s">
        <v>26</v>
      </c>
      <c r="E21" s="31">
        <f>SUM(E13:E20)</f>
        <v>793</v>
      </c>
      <c r="F21" s="31">
        <f>SUM(F13:F20)</f>
        <v>103.38000000000001</v>
      </c>
      <c r="G21" s="31">
        <f>SUM(G13:G19)</f>
        <v>703.82</v>
      </c>
      <c r="H21" s="31">
        <f t="shared" ref="H21:J21" si="1">SUM(H13:H19)</f>
        <v>25.6</v>
      </c>
      <c r="I21" s="31">
        <f t="shared" si="1"/>
        <v>27.7</v>
      </c>
      <c r="J21" s="31">
        <f t="shared" si="1"/>
        <v>87.6</v>
      </c>
    </row>
    <row r="22" spans="1:19">
      <c r="E22" s="20">
        <f>E21+E12</f>
        <v>1383</v>
      </c>
      <c r="F22" s="20"/>
      <c r="G22" s="20">
        <f>G21+G12</f>
        <v>1319.42</v>
      </c>
      <c r="H22" s="20">
        <f>H21+H12</f>
        <v>46.100000000000009</v>
      </c>
      <c r="I22" s="20">
        <f>I21+I12</f>
        <v>55</v>
      </c>
      <c r="J22" s="20">
        <f>J21+J12</f>
        <v>159.19999999999999</v>
      </c>
      <c r="N22" s="32"/>
      <c r="O22" s="32"/>
      <c r="P22" s="32"/>
      <c r="Q22" s="32"/>
      <c r="R22" s="32"/>
      <c r="S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2023-02-28T11:43:53Z</cp:lastPrinted>
  <dcterms:created xsi:type="dcterms:W3CDTF">2015-06-05T18:19:34Z</dcterms:created>
  <dcterms:modified xsi:type="dcterms:W3CDTF">2023-04-22T05:42:59Z</dcterms:modified>
</cp:coreProperties>
</file>