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6"/>
  <c r="I16"/>
  <c r="H16"/>
  <c r="G16"/>
  <c r="J15"/>
  <c r="I15"/>
  <c r="H15"/>
  <c r="G15"/>
  <c r="J14"/>
  <c r="I14"/>
  <c r="H14"/>
  <c r="G14"/>
  <c r="J13"/>
  <c r="I13"/>
  <c r="H13"/>
  <c r="G13"/>
  <c r="E19"/>
  <c r="D19"/>
  <c r="E18"/>
  <c r="D18"/>
  <c r="E16"/>
  <c r="D16"/>
  <c r="E15"/>
  <c r="D15"/>
  <c r="E14"/>
  <c r="D14"/>
  <c r="E13"/>
  <c r="F12" l="1"/>
  <c r="G21"/>
  <c r="H21"/>
  <c r="I21"/>
  <c r="J21"/>
  <c r="E21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E5"/>
  <c r="D5"/>
  <c r="J4"/>
  <c r="J12" s="1"/>
  <c r="I4"/>
  <c r="H4"/>
  <c r="G4"/>
  <c r="E4"/>
  <c r="E12" s="1"/>
  <c r="D4"/>
  <c r="I12" l="1"/>
  <c r="I22" s="1"/>
  <c r="H12"/>
  <c r="H22" s="1"/>
  <c r="G12"/>
  <c r="G22" s="1"/>
  <c r="J22"/>
  <c r="E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<sst xmlns="http://schemas.openxmlformats.org/spreadsheetml/2006/main" count="46" uniqueCount="41">
  <si>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</si>
  <si>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</si>
  <si>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</si>
  <si>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</si>
  <si>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</si>
  <si>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</si>
  <si>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</si>
  <si>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</si>
  <si>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</si>
  <si>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</si>
  <si>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</si>
  <si>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</si>
  <si>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</si>
  <si>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</si>
  <si>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</si>
  <si>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</si>
  <si>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</si>
  <si>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</si>
  <si>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</si>
  <si>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</si>
  <si>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</si>
  <si>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</si>
  <si>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</si>
  <si>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</si>
  <si>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</si>
  <si>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</si>
  <si>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</si>
  <si>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</si>
  <si>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МБОУ СОШ №34 г.Тихорецка</t>
  </si>
  <si>
    <t>8.2-1</t>
  </si>
  <si>
    <t>17.1-30</t>
  </si>
  <si>
    <t>7.1-200</t>
  </si>
  <si>
    <t>5.1-200</t>
  </si>
  <si>
    <t>Йогурт м.д.ж. 2,5% в промышленной упаковке</t>
  </si>
  <si>
    <t>Икра свекольная</t>
  </si>
  <si>
    <t>10.6-200</t>
  </si>
  <si>
    <t>3.6-60</t>
  </si>
  <si>
    <t>12.2-90</t>
  </si>
  <si>
    <t>13.1-150</t>
  </si>
  <si>
    <t>5.5-200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</si>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</sst>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60">
          <cell r="A160">
            <v>6.3</v>
          </cell>
          <cell r="C160">
            <v>5.7</v>
          </cell>
          <cell r="E160">
            <v>0.4</v>
          </cell>
          <cell r="G160">
            <v>78.3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  <cell r="G201">
            <v>191.7</v>
          </cell>
        </row>
      </sheetData>
      <sheetData sheetId="2" refreshError="1">
        <row r="11">
          <cell r="E11" t="str">
            <v>Свекольник</v>
          </cell>
        </row>
        <row r="219">
          <cell r="E219" t="str">
            <v>Рассольник ленинградский</v>
          </cell>
        </row>
        <row r="222">
          <cell r="E222">
            <v>200</v>
          </cell>
        </row>
        <row r="240">
          <cell r="A240">
            <v>1.9</v>
          </cell>
          <cell r="C240">
            <v>2.8</v>
          </cell>
          <cell r="E240">
            <v>12.2</v>
          </cell>
          <cell r="G240">
            <v>99.7</v>
          </cell>
        </row>
      </sheetData>
      <sheetData sheetId="3" refreshError="1">
        <row r="11">
          <cell r="E11" t="str">
            <v>Биточки рыбные</v>
          </cell>
        </row>
        <row r="52">
          <cell r="E52" t="str">
            <v>Котлеты рыбные любительские</v>
          </cell>
        </row>
        <row r="55">
          <cell r="E55">
            <v>90</v>
          </cell>
        </row>
        <row r="71">
          <cell r="A71">
            <v>10.9</v>
          </cell>
          <cell r="C71">
            <v>8.8000000000000007</v>
          </cell>
          <cell r="E71">
            <v>7</v>
          </cell>
          <cell r="G71">
            <v>151.30000000000001</v>
          </cell>
        </row>
      </sheetData>
      <sheetData sheetId="4" refreshError="1">
        <row r="11">
          <cell r="E11" t="str">
            <v>Рис отварной</v>
          </cell>
        </row>
        <row r="14">
          <cell r="E14">
            <v>150</v>
          </cell>
        </row>
        <row r="32">
          <cell r="A32">
            <v>3.6</v>
          </cell>
          <cell r="C32">
            <v>5.0999999999999996</v>
          </cell>
          <cell r="E32">
            <v>33.299999999999997</v>
          </cell>
          <cell r="G32">
            <v>193.5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  <cell r="P29">
            <v>15.4</v>
          </cell>
          <cell r="R29">
            <v>61</v>
          </cell>
        </row>
      </sheetData>
      <sheetData sheetId="6" refreshError="1">
        <row r="11">
          <cell r="E11" t="str">
            <v>Фрукты свежие (яблоки)</v>
          </cell>
        </row>
        <row r="306">
          <cell r="E306">
            <v>60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  <row r="201">
          <cell r="A201">
            <v>7</v>
          </cell>
          <cell r="C201">
            <v>8.9</v>
          </cell>
          <cell r="E201">
            <v>0</v>
          </cell>
          <cell r="G201">
            <v>107.5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17</v>
      </c>
      <c r="F1" s="11"/>
      <c r="I1" t="s">
        <v>1</v>
      </c>
      <c r="J1" s="10">
        <v>44998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8" t="s">
        <v>30</v>
      </c>
      <c r="D4" s="18" t="str">
        <f>'[1]ГАСТРОНОМИЯ, ВЫПЕЧКА'!$E$180</f>
        <v>Сыр порционный</v>
      </c>
      <c r="E4" s="29">
        <f>'[1]ГАСТРОНОМИЯ, ВЫПЕЧКА'!$E$183</f>
        <v>30</v>
      </c>
      <c r="F4" s="29">
        <v>17.75</v>
      </c>
      <c r="G4" s="30">
        <f>'[1]ГАСТРОНОМИЯ, ВЫПЕЧКА'!$G$201</f>
        <v>107.5</v>
      </c>
      <c r="H4" s="30">
        <f>'[1]ГАСТРОНОМИЯ, ВЫПЕЧКА'!$A$201</f>
        <v>7</v>
      </c>
      <c r="I4" s="30">
        <f>'[1]ГАСТРОНОМИЯ, ВЫПЕЧКА'!$C$201</f>
        <v>8.9</v>
      </c>
      <c r="J4" s="30">
        <f>'[1]ГАСТРОНОМИЯ, ВЫПЕЧКА'!$E$201</f>
        <v>0</v>
      </c>
    </row>
    <row r="5" spans="1:10">
      <c r="A5" s="2" t="s">
        <v>10</v>
      </c>
      <c r="B5" s="1" t="s">
        <v>27</v>
      </c>
      <c r="C5" s="29" t="s">
        <v>31</v>
      </c>
      <c r="D5" s="18" t="str">
        <f>'[1]ЯЙЦО, ТВОРОГ, КАШИ'!$E$182</f>
        <v>Каша манная молочная жидкая</v>
      </c>
      <c r="E5" s="29">
        <f>'[1]ЯЙЦО, ТВОРОГ, КАШИ'!$E$185</f>
        <v>200</v>
      </c>
      <c r="F5" s="29">
        <v>17.43</v>
      </c>
      <c r="G5" s="31">
        <f>'[1]ЯЙЦО, ТВОРОГ, КАШИ'!$G$201</f>
        <v>191.7</v>
      </c>
      <c r="H5" s="31">
        <f>'[1]ЯЙЦО, ТВОРОГ, КАШИ'!$A$201</f>
        <v>6.2</v>
      </c>
      <c r="I5" s="31">
        <f>'[1]ЯЙЦО, ТВОРОГ, КАШИ'!$C$201</f>
        <v>4.5</v>
      </c>
      <c r="J5" s="31">
        <f>'[1]ЯЙЦО, ТВОРОГ, КАШИ'!$E$201</f>
        <v>31.6</v>
      </c>
    </row>
    <row r="6" spans="1:10">
      <c r="A6" s="3"/>
      <c r="B6" s="1" t="s">
        <v>25</v>
      </c>
      <c r="C6" s="28" t="s">
        <v>32</v>
      </c>
      <c r="D6" s="27" t="str">
        <f>[1]НАПИТКИ!$P$11</f>
        <v>Чай с сахаром</v>
      </c>
      <c r="E6" s="29">
        <f>[1]НАПИТКИ!$P$14</f>
        <v>200</v>
      </c>
      <c r="F6" s="29">
        <v>1.28</v>
      </c>
      <c r="G6" s="30">
        <f>[1]НАПИТКИ!$R$29</f>
        <v>61</v>
      </c>
      <c r="H6" s="30">
        <f>[1]НАПИТКИ!$L$29</f>
        <v>0</v>
      </c>
      <c r="I6" s="30">
        <f>[1]НАПИТКИ!$N$29</f>
        <v>0</v>
      </c>
      <c r="J6" s="30">
        <f>[1]НАПИТКИ!$P$29</f>
        <v>15.4</v>
      </c>
    </row>
    <row r="7" spans="1:10">
      <c r="A7" s="3"/>
      <c r="B7" s="1" t="s">
        <v>18</v>
      </c>
      <c r="C7" s="28" t="s">
        <v>21</v>
      </c>
      <c r="D7" s="18" t="str">
        <f>'[1]ГАСТРОНОМИЯ, ВЫПЕЧКА'!$E$52</f>
        <v>Хлеб пшеничный</v>
      </c>
      <c r="E7" s="29">
        <f>'[1]ГАСТРОНОМИЯ, ВЫПЕЧКА'!$E$54</f>
        <v>35</v>
      </c>
      <c r="F7" s="29">
        <v>2.4500000000000002</v>
      </c>
      <c r="G7" s="30">
        <f>'[1]ГАСТРОНОМИЯ, ВЫПЕЧКА'!$G$72</f>
        <v>82</v>
      </c>
      <c r="H7" s="30">
        <f>'[1]ГАСТРОНОМИЯ, ВЫПЕЧКА'!$A$72</f>
        <v>2.6</v>
      </c>
      <c r="I7" s="30">
        <f>'[1]ГАСТРОНОМИЯ, ВЫПЕЧКА'!$C$72</f>
        <v>0.3</v>
      </c>
      <c r="J7" s="30">
        <f>'[1]ГАСТРОНОМИЯ, ВЫПЕЧКА'!$E$72</f>
        <v>17.2</v>
      </c>
    </row>
    <row r="8" spans="1:10">
      <c r="A8" s="3"/>
      <c r="B8" s="13" t="s">
        <v>16</v>
      </c>
      <c r="C8" s="28" t="s">
        <v>22</v>
      </c>
      <c r="D8" s="18" t="str">
        <f>'[1]ГАСТРОНОМИЯ, ВЫПЕЧКА'!$E$11</f>
        <v>Хлеб ржано-пшеничный</v>
      </c>
      <c r="E8" s="29">
        <f>'[1]ГАСТРОНОМИЯ, ВЫПЕЧКА'!$E$13</f>
        <v>20</v>
      </c>
      <c r="F8" s="29">
        <v>1.48</v>
      </c>
      <c r="G8" s="30">
        <f>'[1]ГАСТРОНОМИЯ, ВЫПЕЧКА'!$G$31</f>
        <v>39.1</v>
      </c>
      <c r="H8" s="30">
        <f>'[1]ГАСТРОНОМИЯ, ВЫПЕЧКА'!$A$31</f>
        <v>1.3</v>
      </c>
      <c r="I8" s="30">
        <f>'[1]ГАСТРОНОМИЯ, ВЫПЕЧКА'!$C$31</f>
        <v>0.2</v>
      </c>
      <c r="J8" s="30">
        <f>'[1]ГАСТРОНОМИЯ, ВЫПЕЧКА'!$E$31</f>
        <v>7.9</v>
      </c>
    </row>
    <row r="9" spans="1:10">
      <c r="A9" s="3"/>
      <c r="B9" s="13"/>
      <c r="C9" s="28" t="s">
        <v>29</v>
      </c>
      <c r="D9" s="18" t="str">
        <f>'[1]ЯЙЦО, ТВОРОГ, КАШИ'!$E$139</f>
        <v>Яйцо отварное</v>
      </c>
      <c r="E9" s="29">
        <f>'[1]ЯЙЦО, ТВОРОГ, КАШИ'!$E$142</f>
        <v>50</v>
      </c>
      <c r="F9" s="29">
        <v>8.3699999999999992</v>
      </c>
      <c r="G9" s="30">
        <f>'[1]ЯЙЦО, ТВОРОГ, КАШИ'!$G$160</f>
        <v>78.3</v>
      </c>
      <c r="H9" s="30">
        <f>'[1]ЯЙЦО, ТВОРОГ, КАШИ'!$A$160</f>
        <v>6.3</v>
      </c>
      <c r="I9" s="30">
        <f>'[1]ЯЙЦО, ТВОРОГ, КАШИ'!$C$160</f>
        <v>5.7</v>
      </c>
      <c r="J9" s="30">
        <f>'[1]ЯЙЦО, ТВОРОГ, КАШИ'!$E$160</f>
        <v>0.4</v>
      </c>
    </row>
    <row r="10" spans="1:10">
      <c r="A10" s="3"/>
      <c r="B10" s="1"/>
      <c r="C10" s="17"/>
      <c r="D10" s="18" t="s">
        <v>33</v>
      </c>
      <c r="E10" s="20">
        <v>200</v>
      </c>
      <c r="F10" s="29">
        <v>40</v>
      </c>
      <c r="G10" s="21"/>
      <c r="H10" s="21"/>
      <c r="I10" s="21"/>
      <c r="J10" s="21"/>
    </row>
    <row r="11" spans="1:10" ht="15.75" thickBot="1">
      <c r="A11" s="4"/>
      <c r="B11" s="1"/>
      <c r="C11" s="17"/>
      <c r="D11" s="18"/>
      <c r="E11" s="20"/>
      <c r="F11" s="29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735</v>
      </c>
      <c r="F12" s="19">
        <f>SUM(F4:F10)</f>
        <v>88.759999999999991</v>
      </c>
      <c r="G12" s="19">
        <f t="shared" ref="G12:J12" si="0">SUM(G4:G11)</f>
        <v>559.6</v>
      </c>
      <c r="H12" s="19">
        <f t="shared" si="0"/>
        <v>23.4</v>
      </c>
      <c r="I12" s="19">
        <f t="shared" si="0"/>
        <v>19.600000000000001</v>
      </c>
      <c r="J12" s="19">
        <f t="shared" si="0"/>
        <v>72.500000000000014</v>
      </c>
    </row>
    <row r="13" spans="1:10">
      <c r="A13" s="3" t="s">
        <v>11</v>
      </c>
      <c r="B13" s="6" t="s">
        <v>12</v>
      </c>
      <c r="C13" s="28" t="s">
        <v>36</v>
      </c>
      <c r="D13" s="18" t="s">
        <v>34</v>
      </c>
      <c r="E13" s="29">
        <f>'[1]ФРУКТЫ, ОВОЩИ'!$E$306</f>
        <v>60</v>
      </c>
      <c r="F13" s="23"/>
      <c r="G13" s="30">
        <f>'[1]ФРУКТЫ, ОВОЩИ'!$G$366</f>
        <v>62</v>
      </c>
      <c r="H13" s="30">
        <f>'[1]ФРУКТЫ, ОВОЩИ'!$A$366</f>
        <v>1.1000000000000001</v>
      </c>
      <c r="I13" s="30">
        <f>'[1]ФРУКТЫ, ОВОЩИ'!$C$366</f>
        <v>3</v>
      </c>
      <c r="J13" s="30">
        <f>'[1]ФРУКТЫ, ОВОЩИ'!$E$366</f>
        <v>4.2</v>
      </c>
    </row>
    <row r="14" spans="1:10">
      <c r="A14" s="3"/>
      <c r="B14" s="1" t="s">
        <v>13</v>
      </c>
      <c r="C14" s="28" t="s">
        <v>35</v>
      </c>
      <c r="D14" s="18" t="str">
        <f>[1]СУПЫ!$E$219</f>
        <v>Рассольник ленинградский</v>
      </c>
      <c r="E14" s="29">
        <f>[1]СУПЫ!$E$222</f>
        <v>200</v>
      </c>
      <c r="F14" s="24"/>
      <c r="G14" s="30">
        <f>[1]СУПЫ!$G$240</f>
        <v>99.7</v>
      </c>
      <c r="H14" s="30">
        <f>[1]СУПЫ!$A$240</f>
        <v>1.9</v>
      </c>
      <c r="I14" s="30">
        <f>[1]СУПЫ!$C$240</f>
        <v>2.8</v>
      </c>
      <c r="J14" s="30">
        <f>[1]СУПЫ!$E$240</f>
        <v>12.2</v>
      </c>
    </row>
    <row r="15" spans="1:10">
      <c r="A15" s="3"/>
      <c r="B15" s="1" t="s">
        <v>14</v>
      </c>
      <c r="C15" s="32" t="s">
        <v>37</v>
      </c>
      <c r="D15" s="33" t="str">
        <f>'[1]МЯСО, РЫБА'!$E$52</f>
        <v>Котлеты рыбные любительские</v>
      </c>
      <c r="E15" s="34">
        <f>'[1]МЯСО, РЫБА'!$E$55</f>
        <v>90</v>
      </c>
      <c r="F15" s="24"/>
      <c r="G15" s="35">
        <f>'[1]МЯСО, РЫБА'!$G$71</f>
        <v>151.30000000000001</v>
      </c>
      <c r="H15" s="35">
        <f>'[1]МЯСО, РЫБА'!$A$71</f>
        <v>10.9</v>
      </c>
      <c r="I15" s="35">
        <f>'[1]МЯСО, РЫБА'!$C$71</f>
        <v>8.8000000000000007</v>
      </c>
      <c r="J15" s="35">
        <f>'[1]МЯСО, РЫБА'!$E$71</f>
        <v>7</v>
      </c>
    </row>
    <row r="16" spans="1:10">
      <c r="A16" s="3"/>
      <c r="B16" s="1" t="s">
        <v>15</v>
      </c>
      <c r="C16" s="28" t="s">
        <v>38</v>
      </c>
      <c r="D16" s="27" t="str">
        <f>[1]ГАРНИРЫ!$E$11</f>
        <v>Рис отварной</v>
      </c>
      <c r="E16" s="29">
        <f>[1]ГАРНИРЫ!$E$14</f>
        <v>150</v>
      </c>
      <c r="F16" s="24"/>
      <c r="G16" s="30">
        <f>[1]ГАРНИРЫ!$G$32</f>
        <v>193.5</v>
      </c>
      <c r="H16" s="30">
        <f>[1]ГАРНИРЫ!$A$32</f>
        <v>3.6</v>
      </c>
      <c r="I16" s="30">
        <f>[1]ГАРНИРЫ!$C$32</f>
        <v>5.0999999999999996</v>
      </c>
      <c r="J16" s="30">
        <f>[1]ГАРНИРЫ!$E$32</f>
        <v>33.299999999999997</v>
      </c>
    </row>
    <row r="17" spans="1:10">
      <c r="A17" s="3"/>
      <c r="B17" s="1" t="s">
        <v>25</v>
      </c>
      <c r="C17" s="28" t="s">
        <v>39</v>
      </c>
      <c r="D17" s="18" t="s">
        <v>40</v>
      </c>
      <c r="E17" s="29">
        <v>200</v>
      </c>
      <c r="F17" s="24"/>
      <c r="G17" s="31">
        <v>94.933333333333337</v>
      </c>
      <c r="H17" s="31">
        <v>0.67999999999999994</v>
      </c>
      <c r="I17" s="31">
        <v>0</v>
      </c>
      <c r="J17" s="31">
        <v>23.066666666666666</v>
      </c>
    </row>
    <row r="18" spans="1:10">
      <c r="A18" s="3"/>
      <c r="B18" s="1" t="s">
        <v>18</v>
      </c>
      <c r="C18" s="28" t="s">
        <v>23</v>
      </c>
      <c r="D18" s="18" t="str">
        <f>'[1]ГАСТРОНОМИЯ, ВЫПЕЧКА'!$AA$52</f>
        <v>Хлеб пшеничный</v>
      </c>
      <c r="E18" s="29">
        <f>'[1]ГАСТРОНОМИЯ, ВЫПЕЧКА'!$AA$54</f>
        <v>45</v>
      </c>
      <c r="F18" s="24"/>
      <c r="G18" s="30">
        <f>'[1]ГАСТРОНОМИЯ, ВЫПЕЧКА'!$AC$72</f>
        <v>105.4</v>
      </c>
      <c r="H18" s="30">
        <f>'[1]ГАСТРОНОМИЯ, ВЫПЕЧКА'!$W$72</f>
        <v>3.3</v>
      </c>
      <c r="I18" s="30">
        <f>'[1]ГАСТРОНОМИЯ, ВЫПЕЧКА'!$Y$72</f>
        <v>0.4</v>
      </c>
      <c r="J18" s="30">
        <f>'[1]ГАСТРОНОМИЯ, ВЫПЕЧКА'!$AA$72</f>
        <v>22.1</v>
      </c>
    </row>
    <row r="19" spans="1:10">
      <c r="A19" s="3"/>
      <c r="B19" s="1" t="s">
        <v>16</v>
      </c>
      <c r="C19" s="28" t="s">
        <v>24</v>
      </c>
      <c r="D19" s="18" t="str">
        <f>'[1]ГАСТРОНОМИЯ, ВЫПЕЧКА'!$AA$11</f>
        <v>Хлеб ржано-пшеничный</v>
      </c>
      <c r="E19" s="29">
        <f>'[1]ГАСТРОНОМИЯ, ВЫПЕЧКА'!$AA$13</f>
        <v>30</v>
      </c>
      <c r="F19" s="24"/>
      <c r="G19" s="30">
        <f>'[1]ГАСТРОНОМИЯ, ВЫПЕЧКА'!$AC$31</f>
        <v>58.7</v>
      </c>
      <c r="H19" s="30">
        <f>'[1]ГАСТРОНОМИЯ, ВЫПЕЧКА'!$W$31</f>
        <v>2</v>
      </c>
      <c r="I19" s="30">
        <f>'[1]ГАСТРОНОМИЯ, ВЫПЕЧКА'!$Y$31</f>
        <v>0.3</v>
      </c>
      <c r="J19" s="30">
        <f>'[1]ГАСТРОНОМИЯ, ВЫПЕЧКА'!$AA$31</f>
        <v>11.9</v>
      </c>
    </row>
    <row r="20" spans="1:10">
      <c r="A20" s="3"/>
      <c r="B20" s="16"/>
      <c r="C20" s="17"/>
      <c r="D20" s="27"/>
      <c r="E20" s="20"/>
      <c r="F20" s="25"/>
      <c r="G20" s="21"/>
      <c r="H20" s="21"/>
      <c r="I20" s="21"/>
      <c r="J20" s="21"/>
    </row>
    <row r="21" spans="1:10" ht="15.75" thickBot="1">
      <c r="A21" s="4"/>
      <c r="B21" s="5"/>
      <c r="C21" s="5"/>
      <c r="D21" s="22" t="s">
        <v>26</v>
      </c>
      <c r="E21" s="19">
        <f>SUM(E13:E20)</f>
        <v>775</v>
      </c>
      <c r="F21" s="19">
        <v>72.02</v>
      </c>
      <c r="G21" s="19">
        <f t="shared" ref="G21:J21" si="1">SUM(G13:G20)</f>
        <v>765.53333333333342</v>
      </c>
      <c r="H21" s="19">
        <f t="shared" si="1"/>
        <v>23.48</v>
      </c>
      <c r="I21" s="19">
        <f t="shared" si="1"/>
        <v>20.400000000000002</v>
      </c>
      <c r="J21" s="19">
        <f t="shared" si="1"/>
        <v>113.76666666666668</v>
      </c>
    </row>
    <row r="22" spans="1:10">
      <c r="E22" s="26">
        <f>E21+E12</f>
        <v>1510</v>
      </c>
      <c r="F22" s="26"/>
      <c r="G22" s="26">
        <f>G21+G12</f>
        <v>1325.1333333333334</v>
      </c>
      <c r="H22" s="26">
        <f>H21+H12</f>
        <v>46.879999999999995</v>
      </c>
      <c r="I22" s="26">
        <f>I21+I12</f>
        <v>40</v>
      </c>
      <c r="J22" s="26">
        <f>J21+J12</f>
        <v>186.26666666666671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2023-03-02T13:07:11Z</dcterms:modified>
</cp:coreProperties>
</file>