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6"/>
  <c r="I16"/>
  <c r="H16"/>
  <c r="J15"/>
  <c r="H15"/>
  <c r="J14"/>
  <c r="I14"/>
  <c r="H14"/>
  <c r="J13"/>
  <c r="I13"/>
  <c r="J12"/>
  <c r="G19"/>
  <c r="G16"/>
  <c r="G14"/>
  <c r="G13"/>
  <c r="G12"/>
  <c r="E19"/>
  <c r="D19"/>
  <c r="E18"/>
  <c r="D18"/>
  <c r="E17"/>
  <c r="D17"/>
  <c r="E16"/>
  <c r="D16"/>
  <c r="E15"/>
  <c r="D15"/>
  <c r="E14"/>
  <c r="E13"/>
  <c r="D13"/>
  <c r="E12"/>
  <c r="D12"/>
  <c r="I5"/>
  <c r="I4"/>
  <c r="G5"/>
  <c r="E9"/>
  <c r="D9"/>
  <c r="E8"/>
  <c r="D8"/>
  <c r="E6"/>
  <c r="E5"/>
  <c r="D5"/>
  <c r="E4"/>
  <c r="G20" l="1"/>
  <c r="J20"/>
  <c r="E20"/>
  <c r="J11"/>
  <c r="G11"/>
  <c r="H11"/>
  <c r="H20"/>
  <c r="I20"/>
  <c r="E11"/>
  <c r="I11"/>
  <c r="G21" l="1"/>
  <c r="E21"/>
  <c r="J21"/>
  <c r="H21"/>
  <c r="I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<sst xmlns="http://schemas.openxmlformats.org/spreadsheetml/2006/main" count="46" uniqueCount="42">
  <si>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</si>
  <si>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</si>
  <si>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</si>
  <si>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</si>
  <si>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</si>
  <si>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</si>
  <si>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</si>
  <si>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</si>
  <si>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</si>
  <si>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</si>
  <si>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</si>
  <si>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</si>
  <si>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</si>
  <si>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</si>
  <si>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</si>
  <si>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</si>
  <si>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</si>
  <si>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</si>
  <si>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</si>
  <si>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</si>
  <si>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</si>
  <si>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</si>
  <si>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</si>
  <si>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</si>
  <si>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</si>
  <si>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</si>
  <si>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1.1-100</t>
  </si>
  <si>
    <t>напиток</t>
  </si>
  <si>
    <t>итого</t>
  </si>
  <si>
    <t>12.5-240</t>
  </si>
  <si>
    <t>3.10-60</t>
  </si>
  <si>
    <t>10.9-200</t>
  </si>
  <si>
    <t>12.4-90</t>
  </si>
  <si>
    <t>Биточек мясной</t>
  </si>
  <si>
    <t>13.4-150</t>
  </si>
  <si>
    <t>5.8-200</t>
  </si>
  <si>
    <t>кисл.напит.</t>
  </si>
  <si>
    <t>фрукты</t>
  </si>
  <si>
    <t>Салат из квашенной капусты с луком</t>
  </si>
  <si>
    <t>3.2-60</t>
  </si>
  <si>
    <t>Сок фруктовый в промышленной упаковке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</si>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</sst>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49">
          <cell r="E349" t="str">
            <v>Суп картофельный с макаронными изделиями</v>
          </cell>
        </row>
        <row r="352">
          <cell r="E352">
            <v>200</v>
          </cell>
        </row>
        <row r="370">
          <cell r="C370">
            <v>2.7</v>
          </cell>
          <cell r="E370">
            <v>5.9</v>
          </cell>
          <cell r="G370">
            <v>57.7</v>
          </cell>
        </row>
      </sheetData>
      <sheetData sheetId="3" refreshError="1">
        <row r="11">
          <cell r="E11" t="str">
            <v>Биточки рыбные</v>
          </cell>
        </row>
        <row r="140">
          <cell r="E140">
            <v>90</v>
          </cell>
        </row>
        <row r="156">
          <cell r="A156">
            <v>13.4</v>
          </cell>
          <cell r="C156">
            <v>11.2</v>
          </cell>
          <cell r="E156">
            <v>17.7</v>
          </cell>
          <cell r="G156">
            <v>225.6</v>
          </cell>
        </row>
        <row r="178">
          <cell r="E178" t="str">
            <v>Плов с мясом</v>
          </cell>
        </row>
        <row r="181">
          <cell r="E181">
            <v>240</v>
          </cell>
        </row>
        <row r="198">
          <cell r="C198">
            <v>20.399999999999999</v>
          </cell>
          <cell r="G198">
            <v>395.6</v>
          </cell>
        </row>
      </sheetData>
      <sheetData sheetId="4" refreshError="1">
        <row r="11">
          <cell r="E11" t="str">
            <v>Рис отварной</v>
          </cell>
        </row>
        <row r="139">
          <cell r="E139" t="str">
            <v>Капуста тушеная</v>
          </cell>
        </row>
        <row r="142">
          <cell r="E142">
            <v>150</v>
          </cell>
        </row>
        <row r="160">
          <cell r="A160">
            <v>3.875</v>
          </cell>
          <cell r="E160">
            <v>10.5</v>
          </cell>
        </row>
      </sheetData>
      <sheetData sheetId="5" refreshError="1">
        <row r="11">
          <cell r="P11" t="str">
            <v>Чай с сахаром</v>
          </cell>
        </row>
        <row r="308">
          <cell r="P308" t="str">
            <v>Компот из смеси сухофруктов</v>
          </cell>
        </row>
        <row r="311">
          <cell r="P311">
            <v>200</v>
          </cell>
        </row>
        <row r="331">
          <cell r="L331">
            <v>0.48000000000000004</v>
          </cell>
          <cell r="N331">
            <v>0</v>
          </cell>
          <cell r="P331">
            <v>27.333333333333332</v>
          </cell>
          <cell r="R331">
            <v>111.73333333333333</v>
          </cell>
        </row>
        <row r="483">
          <cell r="P483">
            <v>200</v>
          </cell>
        </row>
      </sheetData>
      <sheetData sheetId="6" refreshError="1">
        <row r="11">
          <cell r="P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  <cell r="E27">
            <v>10.4</v>
          </cell>
          <cell r="G27">
            <v>45</v>
          </cell>
        </row>
        <row r="306">
          <cell r="E306">
            <v>60</v>
          </cell>
        </row>
        <row r="324">
          <cell r="C324">
            <v>5.4</v>
          </cell>
        </row>
        <row r="517">
          <cell r="E517" t="str">
            <v>Салат из свеклы с солеными огурцами</v>
          </cell>
        </row>
        <row r="520">
          <cell r="E520">
            <v>60</v>
          </cell>
        </row>
        <row r="538">
          <cell r="E538">
            <v>2.82</v>
          </cell>
          <cell r="G538">
            <v>63.09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18</v>
      </c>
      <c r="F1" s="11"/>
      <c r="I1" t="s">
        <v>1</v>
      </c>
      <c r="J1" s="10">
        <v>44958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13</v>
      </c>
      <c r="C4" s="18" t="s">
        <v>39</v>
      </c>
      <c r="D4" s="20" t="s">
        <v>38</v>
      </c>
      <c r="E4" s="24">
        <f>'[1]ФРУКТЫ, ОВОЩИ'!$E$306</f>
        <v>60</v>
      </c>
      <c r="F4" s="25"/>
      <c r="G4" s="26">
        <v>66.900000000000006</v>
      </c>
      <c r="H4" s="26">
        <v>0.9</v>
      </c>
      <c r="I4" s="26">
        <f>'[1]ФРУКТЫ, ОВОЩИ'!$C$324</f>
        <v>5.4</v>
      </c>
      <c r="J4" s="26">
        <v>2</v>
      </c>
    </row>
    <row r="5" spans="1:10">
      <c r="A5" s="2" t="s">
        <v>10</v>
      </c>
      <c r="B5" s="1" t="s">
        <v>11</v>
      </c>
      <c r="C5" s="18" t="s">
        <v>29</v>
      </c>
      <c r="D5" s="20" t="str">
        <f>'[1]МЯСО, РЫБА'!$E$178</f>
        <v>Плов с мясом</v>
      </c>
      <c r="E5" s="24">
        <f>'[1]МЯСО, РЫБА'!$E$181</f>
        <v>240</v>
      </c>
      <c r="F5" s="28"/>
      <c r="G5" s="37">
        <f>'[1]МЯСО, РЫБА'!$G$198</f>
        <v>395.6</v>
      </c>
      <c r="H5" s="37">
        <v>23.4</v>
      </c>
      <c r="I5" s="37">
        <f>'[1]МЯСО, РЫБА'!$C$198</f>
        <v>20.399999999999999</v>
      </c>
      <c r="J5" s="37">
        <v>29.6</v>
      </c>
    </row>
    <row r="6" spans="1:10">
      <c r="A6" s="3"/>
      <c r="B6" s="38" t="s">
        <v>36</v>
      </c>
      <c r="C6" s="18"/>
      <c r="D6" s="20" t="s">
        <v>40</v>
      </c>
      <c r="E6" s="24">
        <f>[1]НАПИТКИ!$P$483</f>
        <v>200</v>
      </c>
      <c r="F6" s="28"/>
      <c r="G6" s="26">
        <v>24.9</v>
      </c>
      <c r="H6" s="26">
        <v>2</v>
      </c>
      <c r="I6" s="26">
        <v>0.2</v>
      </c>
      <c r="J6" s="26">
        <v>3.8</v>
      </c>
    </row>
    <row r="7" spans="1:10">
      <c r="A7" s="3"/>
      <c r="B7" s="1"/>
      <c r="C7" s="18"/>
      <c r="D7" s="20"/>
      <c r="E7" s="24"/>
      <c r="F7" s="28"/>
      <c r="G7" s="26"/>
      <c r="H7" s="26"/>
      <c r="I7" s="26"/>
      <c r="J7" s="26"/>
    </row>
    <row r="8" spans="1:10">
      <c r="A8" s="3"/>
      <c r="B8" s="1" t="s">
        <v>19</v>
      </c>
      <c r="C8" s="18" t="s">
        <v>22</v>
      </c>
      <c r="D8" s="20" t="str">
        <f>'[1]ГАСТРОНОМИЯ, ВЫПЕЧКА'!$E$52</f>
        <v>Хлеб пшеничный</v>
      </c>
      <c r="E8" s="24">
        <f>'[1]ГАСТРОНОМИЯ, ВЫПЕЧКА'!$E$54</f>
        <v>35</v>
      </c>
      <c r="F8" s="28"/>
      <c r="G8" s="26">
        <v>82</v>
      </c>
      <c r="H8" s="26">
        <v>2.6</v>
      </c>
      <c r="I8" s="26">
        <v>0.3</v>
      </c>
      <c r="J8" s="26">
        <v>17.2</v>
      </c>
    </row>
    <row r="9" spans="1:10">
      <c r="A9" s="3"/>
      <c r="B9" s="13" t="s">
        <v>17</v>
      </c>
      <c r="C9" s="18" t="s">
        <v>23</v>
      </c>
      <c r="D9" s="20" t="str">
        <f>'[1]ГАСТРОНОМИЯ, ВЫПЕЧКА'!$E$11</f>
        <v>Хлеб ржано-пшеничный</v>
      </c>
      <c r="E9" s="24">
        <f>'[1]ГАСТРОНОМИЯ, ВЫПЕЧКА'!$E$13</f>
        <v>20</v>
      </c>
      <c r="F9" s="16"/>
      <c r="G9" s="26">
        <v>39.1</v>
      </c>
      <c r="H9" s="26">
        <v>1.3</v>
      </c>
      <c r="I9" s="26">
        <v>0.2</v>
      </c>
      <c r="J9" s="26">
        <v>7.9</v>
      </c>
    </row>
    <row r="10" spans="1:10" ht="15.75" thickBot="1">
      <c r="A10" s="4"/>
      <c r="B10" s="1"/>
      <c r="C10" s="18"/>
      <c r="D10" s="20"/>
      <c r="E10" s="24"/>
      <c r="F10" s="28"/>
      <c r="G10" s="26"/>
      <c r="H10" s="26"/>
      <c r="I10" s="26"/>
      <c r="J10" s="26"/>
    </row>
    <row r="11" spans="1:10" ht="15.75" thickBot="1">
      <c r="A11" s="4"/>
      <c r="B11" s="5"/>
      <c r="C11" s="15"/>
      <c r="D11" s="29" t="s">
        <v>28</v>
      </c>
      <c r="E11" s="21">
        <f>SUM(E4:E10)</f>
        <v>555</v>
      </c>
      <c r="F11" s="39">
        <v>78.91</v>
      </c>
      <c r="G11" s="22">
        <f>SUM(G4:G10)</f>
        <v>608.5</v>
      </c>
      <c r="H11" s="22">
        <f>SUM(H4:H10)</f>
        <v>30.2</v>
      </c>
      <c r="I11" s="22">
        <f>SUM(I4:I10)</f>
        <v>26.499999999999996</v>
      </c>
      <c r="J11" s="23">
        <f>SUM(J4:J10)</f>
        <v>60.499999999999993</v>
      </c>
    </row>
    <row r="12" spans="1:10">
      <c r="A12" s="3" t="s">
        <v>12</v>
      </c>
      <c r="B12" s="6" t="s">
        <v>13</v>
      </c>
      <c r="C12" s="18" t="s">
        <v>30</v>
      </c>
      <c r="D12" s="20" t="str">
        <f>'[1]ФРУКТЫ, ОВОЩИ'!$E$517</f>
        <v>Салат из свеклы с солеными огурцами</v>
      </c>
      <c r="E12" s="24">
        <f>'[1]ФРУКТЫ, ОВОЩИ'!$E$520</f>
        <v>60</v>
      </c>
      <c r="F12" s="30"/>
      <c r="G12" s="26">
        <f>'[1]ФРУКТЫ, ОВОЩИ'!$G$538</f>
        <v>63.09</v>
      </c>
      <c r="H12" s="26">
        <v>0.7</v>
      </c>
      <c r="I12" s="26">
        <v>4.4000000000000004</v>
      </c>
      <c r="J12" s="26">
        <f>'[1]ФРУКТЫ, ОВОЩИ'!$E$538</f>
        <v>2.82</v>
      </c>
    </row>
    <row r="13" spans="1:10">
      <c r="A13" s="3"/>
      <c r="B13" s="1" t="s">
        <v>14</v>
      </c>
      <c r="C13" s="18" t="s">
        <v>31</v>
      </c>
      <c r="D13" s="20" t="str">
        <f>[1]СУПЫ!$E$349</f>
        <v>Суп картофельный с макаронными изделиями</v>
      </c>
      <c r="E13" s="24">
        <f>[1]СУПЫ!$E$352</f>
        <v>200</v>
      </c>
      <c r="F13" s="31"/>
      <c r="G13" s="32">
        <f>[1]СУПЫ!$G$370</f>
        <v>57.7</v>
      </c>
      <c r="H13" s="32">
        <v>2.4</v>
      </c>
      <c r="I13" s="32">
        <f>[1]СУПЫ!$C$370</f>
        <v>2.7</v>
      </c>
      <c r="J13" s="32">
        <f>[1]СУПЫ!$E$370</f>
        <v>5.9</v>
      </c>
    </row>
    <row r="14" spans="1:10">
      <c r="A14" s="3"/>
      <c r="B14" s="1" t="s">
        <v>15</v>
      </c>
      <c r="C14" s="18" t="s">
        <v>32</v>
      </c>
      <c r="D14" s="20" t="s">
        <v>33</v>
      </c>
      <c r="E14" s="24">
        <f>'[1]МЯСО, РЫБА'!$E$140</f>
        <v>90</v>
      </c>
      <c r="F14" s="31"/>
      <c r="G14" s="37">
        <f>'[1]МЯСО, РЫБА'!$G$156</f>
        <v>225.6</v>
      </c>
      <c r="H14" s="37">
        <f>'[1]МЯСО, РЫБА'!$A$156</f>
        <v>13.4</v>
      </c>
      <c r="I14" s="37">
        <f>'[1]МЯСО, РЫБА'!$C$156</f>
        <v>11.2</v>
      </c>
      <c r="J14" s="37">
        <f>'[1]МЯСО, РЫБА'!$E$156</f>
        <v>17.7</v>
      </c>
    </row>
    <row r="15" spans="1:10">
      <c r="A15" s="3"/>
      <c r="B15" s="1" t="s">
        <v>16</v>
      </c>
      <c r="C15" s="19" t="s">
        <v>34</v>
      </c>
      <c r="D15" s="20" t="str">
        <f>[1]ГАРНИРЫ!$E$139</f>
        <v>Капуста тушеная</v>
      </c>
      <c r="E15" s="27">
        <f>[1]ГАРНИРЫ!$E$142</f>
        <v>150</v>
      </c>
      <c r="F15" s="31"/>
      <c r="G15" s="32">
        <v>101.5</v>
      </c>
      <c r="H15" s="32">
        <f>[1]ГАРНИРЫ!$A$160</f>
        <v>3.875</v>
      </c>
      <c r="I15" s="32">
        <v>4.8</v>
      </c>
      <c r="J15" s="32">
        <f>[1]ГАРНИРЫ!$E$160</f>
        <v>10.5</v>
      </c>
    </row>
    <row r="16" spans="1:10">
      <c r="A16" s="3"/>
      <c r="B16" s="1" t="s">
        <v>27</v>
      </c>
      <c r="C16" s="18" t="s">
        <v>35</v>
      </c>
      <c r="D16" s="20" t="str">
        <f>[1]НАПИТКИ!$P$308</f>
        <v>Компот из смеси сухофруктов</v>
      </c>
      <c r="E16" s="24">
        <f>[1]НАПИТКИ!$P$311</f>
        <v>200</v>
      </c>
      <c r="F16" s="31"/>
      <c r="G16" s="26">
        <f>[1]НАПИТКИ!$R$331</f>
        <v>111.73333333333333</v>
      </c>
      <c r="H16" s="26">
        <f>[1]НАПИТКИ!$L$331</f>
        <v>0.48000000000000004</v>
      </c>
      <c r="I16" s="26">
        <f>[1]НАПИТКИ!$N$331</f>
        <v>0</v>
      </c>
      <c r="J16" s="26">
        <f>[1]НАПИТКИ!$P$331</f>
        <v>27.333333333333332</v>
      </c>
    </row>
    <row r="17" spans="1:10">
      <c r="A17" s="3"/>
      <c r="B17" s="1" t="s">
        <v>19</v>
      </c>
      <c r="C17" s="18" t="s">
        <v>24</v>
      </c>
      <c r="D17" s="20" t="str">
        <f>'[1]ГАСТРОНОМИЯ, ВЫПЕЧКА'!$AA$52</f>
        <v>Хлеб пшеничный</v>
      </c>
      <c r="E17" s="24">
        <f>'[1]ГАСТРОНОМИЯ, ВЫПЕЧКА'!$AA$54</f>
        <v>45</v>
      </c>
      <c r="F17" s="31"/>
      <c r="G17" s="26">
        <v>105.4</v>
      </c>
      <c r="H17" s="26">
        <v>3.3</v>
      </c>
      <c r="I17" s="26">
        <v>0.4</v>
      </c>
      <c r="J17" s="26">
        <v>22.1</v>
      </c>
    </row>
    <row r="18" spans="1:10">
      <c r="A18" s="3"/>
      <c r="B18" s="1" t="s">
        <v>17</v>
      </c>
      <c r="C18" s="18" t="s">
        <v>25</v>
      </c>
      <c r="D18" s="20" t="str">
        <f>'[1]ГАСТРОНОМИЯ, ВЫПЕЧКА'!$AA$11</f>
        <v>Хлеб ржано-пшеничный</v>
      </c>
      <c r="E18" s="24">
        <f>'[1]ГАСТРОНОМИЯ, ВЫПЕЧКА'!$AA$13</f>
        <v>30</v>
      </c>
      <c r="F18" s="31"/>
      <c r="G18" s="26">
        <v>58.7</v>
      </c>
      <c r="H18" s="26">
        <v>2</v>
      </c>
      <c r="I18" s="26">
        <v>0.3</v>
      </c>
      <c r="J18" s="26">
        <v>11.9</v>
      </c>
    </row>
    <row r="19" spans="1:10">
      <c r="A19" s="3"/>
      <c r="B19" s="17" t="s">
        <v>37</v>
      </c>
      <c r="C19" s="18" t="s">
        <v>26</v>
      </c>
      <c r="D19" s="20" t="str">
        <f>'[1]ФРУКТЫ, ОВОЩИ'!$P$11</f>
        <v>Фрукты свежие (яблоки)</v>
      </c>
      <c r="E19" s="24">
        <f>'[1]ФРУКТЫ, ОВОЩИ'!$E$14</f>
        <v>100</v>
      </c>
      <c r="F19" s="33"/>
      <c r="G19" s="26">
        <f>'[1]ФРУКТЫ, ОВОЩИ'!$G$27</f>
        <v>45</v>
      </c>
      <c r="H19" s="26">
        <f>'[1]ФРУКТЫ, ОВОЩИ'!$A$27</f>
        <v>0.4</v>
      </c>
      <c r="I19" s="26">
        <f>'[1]ФРУКТЫ, ОВОЩИ'!$C$27</f>
        <v>0.4</v>
      </c>
      <c r="J19" s="26">
        <f>'[1]ФРУКТЫ, ОВОЩИ'!$E$27</f>
        <v>10.4</v>
      </c>
    </row>
    <row r="20" spans="1:10" ht="15.75" thickBot="1">
      <c r="A20" s="4"/>
      <c r="B20" s="5"/>
      <c r="C20" s="5"/>
      <c r="D20" s="29" t="s">
        <v>28</v>
      </c>
      <c r="E20" s="21">
        <f>SUM(E12:E19)</f>
        <v>875</v>
      </c>
      <c r="F20" s="22">
        <v>86</v>
      </c>
      <c r="G20" s="22">
        <f>SUM(G12:G19)</f>
        <v>768.72333333333336</v>
      </c>
      <c r="H20" s="22">
        <f>SUM(H12:H19)</f>
        <v>26.555</v>
      </c>
      <c r="I20" s="22">
        <f>SUM(I12:I19)</f>
        <v>24.2</v>
      </c>
      <c r="J20" s="23">
        <f>SUM(J12:J19)</f>
        <v>108.65333333333334</v>
      </c>
    </row>
    <row r="21" spans="1:10">
      <c r="E21" s="34">
        <f>E20+E11</f>
        <v>1430</v>
      </c>
      <c r="F21" s="35"/>
      <c r="G21" s="36">
        <f>G20+G11</f>
        <v>1377.2233333333334</v>
      </c>
      <c r="H21" s="36">
        <f>H20+H11</f>
        <v>56.754999999999995</v>
      </c>
      <c r="I21" s="36">
        <f>I20+I11</f>
        <v>50.699999999999996</v>
      </c>
      <c r="J21" s="36">
        <f>J20+J11</f>
        <v>169.15333333333334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2023-01-30T08:18:20Z</dcterms:modified>
</cp:coreProperties>
</file>