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J23"/>
  <c r="I23"/>
  <c r="H23"/>
  <c r="J22"/>
  <c r="J25" s="1"/>
  <c r="I22"/>
  <c r="H22"/>
  <c r="G24"/>
  <c r="G23"/>
  <c r="G22"/>
  <c r="E24"/>
  <c r="E23"/>
  <c r="E22"/>
  <c r="E25" s="1"/>
  <c r="D24"/>
  <c r="D23"/>
  <c r="D22"/>
  <c r="J19"/>
  <c r="I19"/>
  <c r="H19"/>
  <c r="J18"/>
  <c r="I18"/>
  <c r="H18"/>
  <c r="J17"/>
  <c r="I17"/>
  <c r="H17"/>
  <c r="J16"/>
  <c r="I16"/>
  <c r="H16"/>
  <c r="J15"/>
  <c r="I15"/>
  <c r="H15"/>
  <c r="H21" s="1"/>
  <c r="J14"/>
  <c r="I14"/>
  <c r="H14"/>
  <c r="J13"/>
  <c r="J21" s="1"/>
  <c r="I13"/>
  <c r="H13"/>
  <c r="G19"/>
  <c r="G18"/>
  <c r="G17"/>
  <c r="G16"/>
  <c r="G15"/>
  <c r="G21" s="1"/>
  <c r="G14"/>
  <c r="G13"/>
  <c r="E19"/>
  <c r="E18"/>
  <c r="E17"/>
  <c r="E16"/>
  <c r="E15"/>
  <c r="E14"/>
  <c r="E13"/>
  <c r="D19"/>
  <c r="D18"/>
  <c r="D17"/>
  <c r="D16"/>
  <c r="D15"/>
  <c r="D14"/>
  <c r="D13"/>
  <c r="J11"/>
  <c r="I11"/>
  <c r="H11"/>
  <c r="J10"/>
  <c r="I10"/>
  <c r="H10"/>
  <c r="J9"/>
  <c r="I9"/>
  <c r="H9"/>
  <c r="J8"/>
  <c r="I8"/>
  <c r="H8"/>
  <c r="J7"/>
  <c r="I7"/>
  <c r="H7"/>
  <c r="J6"/>
  <c r="I6"/>
  <c r="H6"/>
  <c r="J5"/>
  <c r="I5"/>
  <c r="H5"/>
  <c r="J4"/>
  <c r="I4"/>
  <c r="H4"/>
  <c r="G11"/>
  <c r="G10"/>
  <c r="G9"/>
  <c r="G8"/>
  <c r="G7"/>
  <c r="G6"/>
  <c r="G5"/>
  <c r="G4"/>
  <c r="E11"/>
  <c r="E10"/>
  <c r="E9"/>
  <c r="E8"/>
  <c r="E7"/>
  <c r="E6"/>
  <c r="E5"/>
  <c r="E12" s="1"/>
  <c r="E4"/>
  <c r="D11"/>
  <c r="D10"/>
  <c r="D8"/>
  <c r="D7"/>
  <c r="D6"/>
  <c r="D5"/>
  <c r="D4"/>
  <c r="I25"/>
  <c r="E21"/>
  <c r="J12"/>
  <c r="H25"/>
  <c r="I12"/>
  <c r="I21"/>
  <c r="G25"/>
  <c r="H12" l="1"/>
  <c r="G12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<sst xmlns="http://schemas.openxmlformats.org/spreadsheetml/2006/main" count="53" uniqueCount="48">
  <si>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</si>
  <si>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</si>
  <si>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</si>
  <si>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</si>
  <si>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</si>
  <si>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</si>
  <si>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</si>
  <si>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</si>
  <si>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</si>
  <si>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</si>
  <si>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</si>
  <si>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</si>
  <si>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</si>
  <si>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</si>
  <si>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</si>
  <si>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</si>
  <si>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</si>
  <si>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</si>
  <si>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</si>
  <si>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</si>
  <si>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</si>
  <si>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</si>
  <si>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</si>
  <si>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</si>
  <si>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</si>
  <si>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</si>
  <si>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</si>
  <si>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</si>
  <si>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</si>
  <si>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</si>
  <si>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Слойка с начинкой фруктовой</t>
  </si>
  <si>
    <t>13.7-150</t>
  </si>
  <si>
    <t>16.5-70</t>
  </si>
  <si>
    <t>10.7-200</t>
  </si>
  <si>
    <t>5.2-200</t>
  </si>
  <si>
    <t>Кефир м.д.ж 2,5% в индивид. пластиковом стакане</t>
  </si>
  <si>
    <t>3.2-60</t>
  </si>
  <si>
    <t>5.8-200</t>
  </si>
  <si>
    <t>11.2-30</t>
  </si>
  <si>
    <t>выпечка</t>
  </si>
  <si>
    <t>17.1-30</t>
  </si>
  <si>
    <t>7.2-200</t>
  </si>
  <si>
    <t>18.1-25</t>
  </si>
  <si>
    <t>12.2-90</t>
  </si>
  <si>
    <t>сладкое</t>
  </si>
  <si>
    <t>9.2-100</t>
  </si>
  <si>
    <t>5.5-200</t>
  </si>
  <si>
    <t>МБОУСОШ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</si>
</sst>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6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 wrapText="1"/>
    </xf>
    <xf numFmtId="2" fontId="0" fillId="4" borderId="1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64" fontId="8" fillId="0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/>
    <xf numFmtId="2" fontId="9" fillId="3" borderId="16" xfId="0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8" fillId="3" borderId="15" xfId="1" applyNumberFormat="1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Protection="1">
      <protection locked="0"/>
    </xf>
    <xf numFmtId="164" fontId="8" fillId="3" borderId="15" xfId="1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4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13" xfId="0" applyFill="1" applyBorder="1"/>
    <xf numFmtId="0" fontId="0" fillId="3" borderId="19" xfId="0" applyFill="1" applyBorder="1" applyProtection="1">
      <protection locked="0"/>
    </xf>
    <xf numFmtId="0" fontId="3" fillId="0" borderId="17" xfId="1" applyFont="1" applyFill="1" applyBorder="1" applyAlignment="1">
      <alignment vertical="center" wrapText="1"/>
    </xf>
    <xf numFmtId="2" fontId="9" fillId="3" borderId="1" xfId="0" applyNumberFormat="1" applyFont="1" applyFill="1" applyBorder="1" applyProtection="1">
      <protection locked="0"/>
    </xf>
    <xf numFmtId="0" fontId="0" fillId="5" borderId="4" xfId="0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2" fontId="8" fillId="0" borderId="1" xfId="1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 wrapText="1"/>
    </xf>
    <xf numFmtId="2" fontId="0" fillId="5" borderId="4" xfId="0" applyNumberFormat="1" applyFill="1" applyBorder="1" applyProtection="1">
      <protection locked="0"/>
    </xf>
    <xf numFmtId="164" fontId="6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2" fontId="0" fillId="5" borderId="1" xfId="0" applyNumberFormat="1" applyFill="1" applyBorder="1" applyProtection="1">
      <protection locked="0"/>
    </xf>
    <xf numFmtId="164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vertical="center" wrapText="1"/>
    </xf>
    <xf numFmtId="2" fontId="0" fillId="5" borderId="13" xfId="0" applyNumberFormat="1" applyFill="1" applyBorder="1" applyProtection="1">
      <protection locked="0"/>
    </xf>
    <xf numFmtId="2" fontId="9" fillId="5" borderId="1" xfId="0" applyNumberFormat="1" applyFont="1" applyFill="1" applyBorder="1" applyProtection="1">
      <protection locked="0"/>
    </xf>
    <xf numFmtId="0" fontId="3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4" xfId="0" applyFont="1" applyFill="1" applyBorder="1"/>
    <xf numFmtId="0" fontId="0" fillId="0" borderId="20" xfId="0" applyBorder="1"/>
    <xf numFmtId="2" fontId="8" fillId="3" borderId="15" xfId="1" applyNumberFormat="1" applyFont="1" applyFill="1" applyBorder="1" applyAlignment="1">
      <alignment horizontal="center" vertical="center" wrapText="1"/>
    </xf>
    <xf numFmtId="2" fontId="8" fillId="3" borderId="16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vertical="center" wrapText="1"/>
    </xf>
    <xf numFmtId="0" fontId="6" fillId="7" borderId="1" xfId="1" applyFont="1" applyFill="1" applyBorder="1" applyAlignment="1">
      <alignment horizontal="center" vertical="center" wrapText="1"/>
    </xf>
    <xf numFmtId="2" fontId="0" fillId="7" borderId="4" xfId="0" applyNumberFormat="1" applyFill="1" applyBorder="1" applyProtection="1">
      <protection locked="0"/>
    </xf>
    <xf numFmtId="164" fontId="6" fillId="7" borderId="1" xfId="1" applyNumberFormat="1" applyFont="1" applyFill="1" applyBorder="1" applyAlignment="1">
      <alignment horizontal="center" vertical="center" wrapText="1"/>
    </xf>
    <xf numFmtId="2" fontId="0" fillId="7" borderId="1" xfId="0" applyNumberFormat="1" applyFill="1" applyBorder="1" applyProtection="1">
      <protection locked="0"/>
    </xf>
    <xf numFmtId="2" fontId="0" fillId="7" borderId="13" xfId="0" applyNumberFormat="1" applyFill="1" applyBorder="1" applyProtection="1">
      <protection locked="0"/>
    </xf>
    <xf numFmtId="164" fontId="7" fillId="7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vertical="center" wrapText="1"/>
    </xf>
    <xf numFmtId="0" fontId="5" fillId="7" borderId="1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L96" t="str">
            <v>Запеканка из творога</v>
          </cell>
        </row>
        <row r="99">
          <cell r="AL99">
            <v>100</v>
          </cell>
        </row>
        <row r="117">
          <cell r="AH117">
            <v>17.600000000000001</v>
          </cell>
          <cell r="AJ117">
            <v>4.0666666666666664</v>
          </cell>
          <cell r="AL117">
            <v>31.333333333333336</v>
          </cell>
          <cell r="AN117">
            <v>232.33333333333331</v>
          </cell>
        </row>
        <row r="223">
          <cell r="E223" t="str">
            <v>Каша овсяная из хлопьев овсяных "Геркулес" жидкая</v>
          </cell>
        </row>
        <row r="226">
          <cell r="E226">
            <v>200</v>
          </cell>
        </row>
        <row r="243">
          <cell r="A243">
            <v>8.3000000000000007</v>
          </cell>
          <cell r="C243">
            <v>7.8</v>
          </cell>
          <cell r="E243">
            <v>31.6</v>
          </cell>
          <cell r="G243">
            <v>200.7</v>
          </cell>
        </row>
      </sheetData>
      <sheetData sheetId="2" refreshError="1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A71">
            <v>10.9</v>
          </cell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269">
          <cell r="E269" t="str">
            <v>Картофель отварной</v>
          </cell>
        </row>
        <row r="272">
          <cell r="E272">
            <v>150</v>
          </cell>
        </row>
        <row r="289">
          <cell r="A289">
            <v>2.8</v>
          </cell>
          <cell r="C289">
            <v>4.8</v>
          </cell>
          <cell r="E289">
            <v>24.6</v>
          </cell>
          <cell r="G289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51">
          <cell r="P51" t="str">
            <v>Чай с лимоном</v>
          </cell>
        </row>
        <row r="54">
          <cell r="P54">
            <v>200</v>
          </cell>
        </row>
        <row r="69">
          <cell r="L69">
            <v>0.29333333333333333</v>
          </cell>
          <cell r="N69">
            <v>0</v>
          </cell>
          <cell r="P69">
            <v>15.706666666666669</v>
          </cell>
          <cell r="R69">
            <v>63.6</v>
          </cell>
        </row>
        <row r="175">
          <cell r="P175" t="str">
            <v>Напиток из шиповника</v>
          </cell>
        </row>
        <row r="178">
          <cell r="P178">
            <v>200</v>
          </cell>
        </row>
        <row r="198">
          <cell r="L198">
            <v>0.67999999999999994</v>
          </cell>
          <cell r="N198">
            <v>0</v>
          </cell>
          <cell r="P198">
            <v>23.066666666666666</v>
          </cell>
          <cell r="R198">
            <v>94.933333333333337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0.48000000000000004</v>
          </cell>
          <cell r="N331">
            <v>0</v>
          </cell>
          <cell r="P331">
            <v>27.333333333333332</v>
          </cell>
          <cell r="R331">
            <v>111.73333333333333</v>
          </cell>
        </row>
        <row r="400">
          <cell r="P400">
            <v>180</v>
          </cell>
        </row>
        <row r="420">
          <cell r="L420">
            <v>5.04</v>
          </cell>
          <cell r="N420">
            <v>4.5</v>
          </cell>
          <cell r="P420">
            <v>7</v>
          </cell>
          <cell r="R420">
            <v>90</v>
          </cell>
        </row>
      </sheetData>
      <sheetData sheetId="6" refreshError="1">
        <row r="11">
          <cell r="P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1.6</v>
          </cell>
          <cell r="C31">
            <v>0.7</v>
          </cell>
          <cell r="E31">
            <v>8.4</v>
          </cell>
          <cell r="G31">
            <v>45</v>
          </cell>
          <cell r="W31">
            <v>2.4</v>
          </cell>
          <cell r="Y31">
            <v>1.05</v>
          </cell>
          <cell r="AA31">
            <v>12.6</v>
          </cell>
          <cell r="AC31">
            <v>67.5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2.8</v>
          </cell>
          <cell r="C72">
            <v>0.4</v>
          </cell>
          <cell r="E72">
            <v>17.100000000000001</v>
          </cell>
          <cell r="G72">
            <v>85</v>
          </cell>
          <cell r="W72">
            <v>3.5999999999999996</v>
          </cell>
          <cell r="Y72">
            <v>0.51428571428571423</v>
          </cell>
          <cell r="AA72">
            <v>21.985714285714288</v>
          </cell>
          <cell r="AC72">
            <v>109.28571428571429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7.2</v>
          </cell>
          <cell r="C201">
            <v>9</v>
          </cell>
          <cell r="E201">
            <v>0.06</v>
          </cell>
          <cell r="G201">
            <v>111.45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topLeftCell="A19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47</v>
      </c>
      <c r="C1" s="76"/>
      <c r="D1" s="77"/>
      <c r="E1" t="s">
        <v>17</v>
      </c>
      <c r="F1" s="8"/>
      <c r="I1" t="s">
        <v>22</v>
      </c>
      <c r="J1" s="7">
        <v>44587</v>
      </c>
    </row>
    <row r="2" spans="1:10" ht="7.5" customHeight="1" thickBot="1"/>
    <row r="3" spans="1:10">
      <c r="A3" s="4" t="s">
        <v>1</v>
      </c>
      <c r="B3" s="32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>
      <c r="A4" s="2"/>
      <c r="B4" s="34" t="s">
        <v>11</v>
      </c>
      <c r="C4" s="9" t="s">
        <v>40</v>
      </c>
      <c r="D4" s="10" t="str">
        <f>'[1]ГАСТРОНОМИЯ, ВЫПЕЧКА'!$E$180</f>
        <v>Сыр порционный</v>
      </c>
      <c r="E4" s="11">
        <f>'[1]ГАСТРОНОМИЯ, ВЫПЕЧКА'!$E$183</f>
        <v>30</v>
      </c>
      <c r="F4" s="12"/>
      <c r="G4" s="15">
        <f>'[1]ГАСТРОНОМИЯ, ВЫПЕЧКА'!$G$201</f>
        <v>111.45</v>
      </c>
      <c r="H4" s="15">
        <f>'[1]ГАСТРОНОМИЯ, ВЫПЕЧКА'!$A$201</f>
        <v>7.2</v>
      </c>
      <c r="I4" s="15">
        <f>'[1]ГАСТРОНОМИЯ, ВЫПЕЧКА'!$C$201</f>
        <v>9</v>
      </c>
      <c r="J4" s="15">
        <f>'[1]ГАСТРОНОМИЯ, ВЫПЕЧКА'!$E$201</f>
        <v>0.06</v>
      </c>
    </row>
    <row r="5" spans="1:10" ht="31.5">
      <c r="A5" s="2"/>
      <c r="B5" s="35" t="s">
        <v>9</v>
      </c>
      <c r="C5" s="11" t="s">
        <v>41</v>
      </c>
      <c r="D5" s="45" t="str">
        <f>'[1]ЯЙЦО, ТВОРОГ, КАШИ'!$E$223</f>
        <v>Каша овсяная из хлопьев овсяных "Геркулес" жидкая</v>
      </c>
      <c r="E5" s="11">
        <f>'[1]ЯЙЦО, ТВОРОГ, КАШИ'!$E$226</f>
        <v>200</v>
      </c>
      <c r="F5" s="12"/>
      <c r="G5" s="16">
        <f>'[1]ЯЙЦО, ТВОРОГ, КАШИ'!$G$243</f>
        <v>200.7</v>
      </c>
      <c r="H5" s="16">
        <f>'[1]ЯЙЦО, ТВОРОГ, КАШИ'!$A$243</f>
        <v>8.3000000000000007</v>
      </c>
      <c r="I5" s="16">
        <f>'[1]ЯЙЦО, ТВОРОГ, КАШИ'!$C$243</f>
        <v>7.8</v>
      </c>
      <c r="J5" s="16">
        <f>'[1]ЯЙЦО, ТВОРОГ, КАШИ'!$E$243</f>
        <v>31.6</v>
      </c>
    </row>
    <row r="6" spans="1:10" ht="15.75">
      <c r="A6" s="2"/>
      <c r="B6" s="34" t="s">
        <v>23</v>
      </c>
      <c r="C6" s="9" t="s">
        <v>34</v>
      </c>
      <c r="D6" s="10" t="str">
        <f>[1]НАПИТКИ!$P$51</f>
        <v>Чай с лимоном</v>
      </c>
      <c r="E6" s="11">
        <f>[1]НАПИТКИ!$P$54</f>
        <v>200</v>
      </c>
      <c r="F6" s="12"/>
      <c r="G6" s="15">
        <f>[1]НАПИТКИ!$R$69</f>
        <v>63.6</v>
      </c>
      <c r="H6" s="15">
        <f>[1]НАПИТКИ!$L$69</f>
        <v>0.29333333333333333</v>
      </c>
      <c r="I6" s="15">
        <f>[1]НАПИТКИ!$N$69</f>
        <v>0</v>
      </c>
      <c r="J6" s="15">
        <f>[1]НАПИТКИ!$P$69</f>
        <v>15.706666666666669</v>
      </c>
    </row>
    <row r="7" spans="1:10" ht="15.75">
      <c r="A7" s="2"/>
      <c r="B7" s="34" t="s">
        <v>15</v>
      </c>
      <c r="C7" s="9" t="s">
        <v>25</v>
      </c>
      <c r="D7" s="10" t="str">
        <f>'[1]ФРУКТЫ, ОВОЩИ'!$P$11</f>
        <v>Фрукты свежие (яблоки)</v>
      </c>
      <c r="E7" s="11">
        <f>'[1]ФРУКТЫ, ОВОЩИ'!$E$14</f>
        <v>100</v>
      </c>
      <c r="F7" s="12"/>
      <c r="G7" s="15">
        <f>'[1]ФРУКТЫ, ОВОЩИ'!$G$27</f>
        <v>45</v>
      </c>
      <c r="H7" s="15">
        <f>'[1]ФРУКТЫ, ОВОЩИ'!$A$27</f>
        <v>0.4</v>
      </c>
      <c r="I7" s="15">
        <f>'[1]ФРУКТЫ, ОВОЩИ'!$C$27</f>
        <v>0.4</v>
      </c>
      <c r="J7" s="15">
        <f>'[1]ФРУКТЫ, ОВОЩИ'!$E$27</f>
        <v>10.4</v>
      </c>
    </row>
    <row r="8" spans="1:10" ht="31.5">
      <c r="A8" s="2"/>
      <c r="B8" s="34" t="s">
        <v>39</v>
      </c>
      <c r="C8" s="9" t="s">
        <v>42</v>
      </c>
      <c r="D8" s="10" t="str">
        <f>'[1]ГАСТРОНОМИЯ, ВЫПЕЧКА'!$E$223</f>
        <v>Кондитерское изделие (печенье сахарное)</v>
      </c>
      <c r="E8" s="11">
        <f>'[1]ГАСТРОНОМИЯ, ВЫПЕЧКА'!$E$226</f>
        <v>25</v>
      </c>
      <c r="F8" s="12"/>
      <c r="G8" s="15">
        <f>'[1]ГАСТРОНОМИЯ, ВЫПЕЧКА'!$G$244</f>
        <v>106.2</v>
      </c>
      <c r="H8" s="15">
        <f>'[1]ГАСТРОНОМИЯ, ВЫПЕЧКА'!$A$244</f>
        <v>1.6</v>
      </c>
      <c r="I8" s="15">
        <f>'[1]ГАСТРОНОМИЯ, ВЫПЕЧКА'!$C$244</f>
        <v>3.3</v>
      </c>
      <c r="J8" s="15">
        <f>'[1]ГАСТРОНОМИЯ, ВЫПЕЧКА'!$E$244</f>
        <v>17.2</v>
      </c>
    </row>
    <row r="9" spans="1:10" ht="31.5">
      <c r="A9" s="2"/>
      <c r="B9" s="34"/>
      <c r="C9" s="9"/>
      <c r="D9" s="10" t="s">
        <v>35</v>
      </c>
      <c r="E9" s="11">
        <f>[1]НАПИТКИ!$P$400</f>
        <v>180</v>
      </c>
      <c r="F9" s="13"/>
      <c r="G9" s="44">
        <f>[1]НАПИТКИ!$R$420</f>
        <v>90</v>
      </c>
      <c r="H9" s="44">
        <f>[1]НАПИТКИ!$L$420</f>
        <v>5.04</v>
      </c>
      <c r="I9" s="44">
        <f>[1]НАПИТКИ!$N$420</f>
        <v>4.5</v>
      </c>
      <c r="J9" s="44">
        <f>[1]НАПИТКИ!$P$420</f>
        <v>7</v>
      </c>
    </row>
    <row r="10" spans="1:10" ht="15.75">
      <c r="A10" s="2"/>
      <c r="B10" s="36" t="s">
        <v>18</v>
      </c>
      <c r="C10" s="9" t="s">
        <v>26</v>
      </c>
      <c r="D10" s="10" t="str">
        <f>'[1]ГАСТРОНОМИЯ, ВЫПЕЧКА'!$E$52</f>
        <v>Хлеб пшеничный</v>
      </c>
      <c r="E10" s="11">
        <f>'[1]ГАСТРОНОМИЯ, ВЫПЕЧКА'!$E$54</f>
        <v>35</v>
      </c>
      <c r="F10" s="13"/>
      <c r="G10" s="15">
        <f>'[1]ГАСТРОНОМИЯ, ВЫПЕЧКА'!$G$72</f>
        <v>85</v>
      </c>
      <c r="H10" s="15">
        <f>'[1]ГАСТРОНОМИЯ, ВЫПЕЧКА'!$A$72</f>
        <v>2.8</v>
      </c>
      <c r="I10" s="15">
        <f>'[1]ГАСТРОНОМИЯ, ВЫПЕЧКА'!$C$72</f>
        <v>0.4</v>
      </c>
      <c r="J10" s="15">
        <f>'[1]ГАСТРОНОМИЯ, ВЫПЕЧКА'!$E$72</f>
        <v>17.100000000000001</v>
      </c>
    </row>
    <row r="11" spans="1:10" ht="16.5" thickBot="1">
      <c r="A11" s="2"/>
      <c r="B11" s="34" t="s">
        <v>18</v>
      </c>
      <c r="C11" s="9" t="s">
        <v>27</v>
      </c>
      <c r="D11" s="10" t="str">
        <f>'[1]ГАСТРОНОМИЯ, ВЫПЕЧКА'!$E$11</f>
        <v>Хлеб ржано-пшеничный</v>
      </c>
      <c r="E11" s="11">
        <f>'[1]ГАСТРОНОМИЯ, ВЫПЕЧКА'!$E$13</f>
        <v>20</v>
      </c>
      <c r="F11" s="13"/>
      <c r="G11" s="15">
        <f>'[1]ГАСТРОНОМИЯ, ВЫПЕЧКА'!$G$31</f>
        <v>45</v>
      </c>
      <c r="H11" s="15">
        <f>'[1]ГАСТРОНОМИЯ, ВЫПЕЧКА'!$A$31</f>
        <v>1.6</v>
      </c>
      <c r="I11" s="15">
        <f>'[1]ГАСТРОНОМИЯ, ВЫПЕЧКА'!$C$31</f>
        <v>0.7</v>
      </c>
      <c r="J11" s="15">
        <f>'[1]ГАСТРОНОМИЯ, ВЫПЕЧКА'!$E$31</f>
        <v>8.4</v>
      </c>
    </row>
    <row r="12" spans="1:10" ht="15.75" thickBot="1">
      <c r="A12" s="3"/>
      <c r="B12" s="61"/>
      <c r="C12" s="17"/>
      <c r="D12" s="62"/>
      <c r="E12" s="31">
        <f>SUM(E4:E11)</f>
        <v>790</v>
      </c>
      <c r="F12" s="18">
        <v>66.599999999999994</v>
      </c>
      <c r="G12" s="29">
        <f>SUM(G4:G11)</f>
        <v>746.95</v>
      </c>
      <c r="H12" s="63">
        <f>SUM(H4:H11)</f>
        <v>27.233333333333334</v>
      </c>
      <c r="I12" s="63">
        <f t="shared" ref="I12:J12" si="0">SUM(I4:I11)</f>
        <v>26.099999999999998</v>
      </c>
      <c r="J12" s="64">
        <f t="shared" si="0"/>
        <v>107.46666666666667</v>
      </c>
    </row>
    <row r="13" spans="1:10" ht="15.75">
      <c r="A13" s="2" t="s">
        <v>10</v>
      </c>
      <c r="B13" s="40" t="s">
        <v>11</v>
      </c>
      <c r="C13" s="46" t="s">
        <v>36</v>
      </c>
      <c r="D13" s="47" t="str">
        <f>'[1]ФРУКТЫ, ОВОЩИ'!$E$177</f>
        <v>Салат из квашеной капусты с луком</v>
      </c>
      <c r="E13" s="48">
        <f>'[1]ФРУКТЫ, ОВОЩИ'!$E$138</f>
        <v>60</v>
      </c>
      <c r="F13" s="49"/>
      <c r="G13" s="50">
        <f>'[1]ФРУКТЫ, ОВОЩИ'!$G$198</f>
        <v>66.900000000000006</v>
      </c>
      <c r="H13" s="50">
        <f>'[1]ФРУКТЫ, ОВОЩИ'!$A$198</f>
        <v>0.9</v>
      </c>
      <c r="I13" s="50">
        <f>'[1]ФРУКТЫ, ОВОЩИ'!$C$198</f>
        <v>5.4</v>
      </c>
      <c r="J13" s="50">
        <f>'[1]ФРУКТЫ, ОВОЩИ'!$E$198</f>
        <v>2</v>
      </c>
    </row>
    <row r="14" spans="1:10" ht="15.75">
      <c r="A14" s="2"/>
      <c r="B14" s="41" t="s">
        <v>12</v>
      </c>
      <c r="C14" s="46" t="s">
        <v>33</v>
      </c>
      <c r="D14" s="51" t="str">
        <f>[1]СУПЫ!$E$262</f>
        <v>Суп картофельный с бобовыми (горох)</v>
      </c>
      <c r="E14" s="48">
        <f>[1]СУПЫ!$E$265</f>
        <v>200</v>
      </c>
      <c r="F14" s="52"/>
      <c r="G14" s="53">
        <f>[1]СУПЫ!$G$283</f>
        <v>98.9</v>
      </c>
      <c r="H14" s="53">
        <f>[1]СУПЫ!$A$283</f>
        <v>4.5999999999999996</v>
      </c>
      <c r="I14" s="53">
        <f>[1]СУПЫ!$C$283</f>
        <v>3.3</v>
      </c>
      <c r="J14" s="53">
        <f>[1]СУПЫ!$E$283</f>
        <v>12.6</v>
      </c>
    </row>
    <row r="15" spans="1:10" ht="15.75">
      <c r="A15" s="2"/>
      <c r="B15" s="41" t="s">
        <v>13</v>
      </c>
      <c r="C15" s="54" t="s">
        <v>43</v>
      </c>
      <c r="D15" s="55" t="str">
        <f>'[1]МЯСО, РЫБА'!$E$52</f>
        <v>Котлеты рыбные любительские</v>
      </c>
      <c r="E15" s="60">
        <f>'[1]МЯСО, РЫБА'!$E$55</f>
        <v>90</v>
      </c>
      <c r="F15" s="52"/>
      <c r="G15" s="53">
        <f>'[1]МЯСО, РЫБА'!$G$71</f>
        <v>151.30000000000001</v>
      </c>
      <c r="H15" s="53">
        <f>'[1]МЯСО, РЫБА'!$A$71</f>
        <v>10.9</v>
      </c>
      <c r="I15" s="53">
        <f>'[1]МЯСО, РЫБА'!$C$71</f>
        <v>8.8000000000000007</v>
      </c>
      <c r="J15" s="53">
        <f>'[1]МЯСО, РЫБА'!$E$71</f>
        <v>7</v>
      </c>
    </row>
    <row r="16" spans="1:10" ht="15.75">
      <c r="A16" s="2"/>
      <c r="B16" s="41" t="s">
        <v>14</v>
      </c>
      <c r="C16" s="54" t="s">
        <v>31</v>
      </c>
      <c r="D16" s="59" t="str">
        <f>[1]ГАРНИРЫ!$E$269</f>
        <v>Картофель отварной</v>
      </c>
      <c r="E16" s="60">
        <f>[1]ГАРНИРЫ!$E$272</f>
        <v>150</v>
      </c>
      <c r="F16" s="52"/>
      <c r="G16" s="53">
        <f>[1]ГАРНИРЫ!$G$289</f>
        <v>137.19999999999999</v>
      </c>
      <c r="H16" s="53">
        <f>[1]ГАРНИРЫ!$A$289</f>
        <v>2.8</v>
      </c>
      <c r="I16" s="53">
        <f>[1]ГАРНИРЫ!$C$289</f>
        <v>4.8</v>
      </c>
      <c r="J16" s="53">
        <f>[1]ГАРНИРЫ!$E$289</f>
        <v>24.6</v>
      </c>
    </row>
    <row r="17" spans="1:10" ht="15.75">
      <c r="A17" s="2"/>
      <c r="B17" s="41" t="s">
        <v>23</v>
      </c>
      <c r="C17" s="46" t="s">
        <v>37</v>
      </c>
      <c r="D17" s="56" t="str">
        <f>[1]НАПИТКИ!$P$308</f>
        <v>Компот из смеси сухофруктов</v>
      </c>
      <c r="E17" s="48">
        <f>[1]НАПИТКИ!$P$311</f>
        <v>200</v>
      </c>
      <c r="F17" s="52"/>
      <c r="G17" s="50">
        <f>[1]НАПИТКИ!$R$331</f>
        <v>111.73333333333333</v>
      </c>
      <c r="H17" s="50">
        <f>[1]НАПИТКИ!$L$331</f>
        <v>0.48000000000000004</v>
      </c>
      <c r="I17" s="50">
        <f>[1]НАПИТКИ!$N$331</f>
        <v>0</v>
      </c>
      <c r="J17" s="50">
        <f>[1]НАПИТКИ!$P$331</f>
        <v>27.333333333333332</v>
      </c>
    </row>
    <row r="18" spans="1:10" ht="15.75">
      <c r="A18" s="2"/>
      <c r="B18" s="41" t="s">
        <v>19</v>
      </c>
      <c r="C18" s="46" t="s">
        <v>28</v>
      </c>
      <c r="D18" s="56" t="str">
        <f>'[1]ГАСТРОНОМИЯ, ВЫПЕЧКА'!$AA$52</f>
        <v>Хлеб пшеничный</v>
      </c>
      <c r="E18" s="48">
        <f>'[1]ГАСТРОНОМИЯ, ВЫПЕЧКА'!$AA$54</f>
        <v>45</v>
      </c>
      <c r="F18" s="52"/>
      <c r="G18" s="50">
        <f>'[1]ГАСТРОНОМИЯ, ВЫПЕЧКА'!$AC$72</f>
        <v>109.28571428571429</v>
      </c>
      <c r="H18" s="50">
        <f>'[1]ГАСТРОНОМИЯ, ВЫПЕЧКА'!$W$72</f>
        <v>3.5999999999999996</v>
      </c>
      <c r="I18" s="50">
        <f>'[1]ГАСТРОНОМИЯ, ВЫПЕЧКА'!$Y$72</f>
        <v>0.51428571428571423</v>
      </c>
      <c r="J18" s="50">
        <f>'[1]ГАСТРОНОМИЯ, ВЫПЕЧКА'!$AA$72</f>
        <v>21.985714285714288</v>
      </c>
    </row>
    <row r="19" spans="1:10" ht="15.75">
      <c r="A19" s="2"/>
      <c r="B19" s="41" t="s">
        <v>16</v>
      </c>
      <c r="C19" s="46" t="s">
        <v>29</v>
      </c>
      <c r="D19" s="56" t="str">
        <f>'[1]ГАСТРОНОМИЯ, ВЫПЕЧКА'!$AA$11</f>
        <v>Хлеб ржано-пшеничный</v>
      </c>
      <c r="E19" s="48">
        <f>'[1]ГАСТРОНОМИЯ, ВЫПЕЧКА'!$AA$13</f>
        <v>30</v>
      </c>
      <c r="F19" s="57"/>
      <c r="G19" s="50">
        <f>'[1]ГАСТРОНОМИЯ, ВЫПЕЧКА'!$AC$31</f>
        <v>67.5</v>
      </c>
      <c r="H19" s="50">
        <f>'[1]ГАСТРОНОМИЯ, ВЫПЕЧКА'!$W$31</f>
        <v>2.4</v>
      </c>
      <c r="I19" s="50">
        <f>'[1]ГАСТРОНОМИЯ, ВЫПЕЧКА'!$Y$31</f>
        <v>1.05</v>
      </c>
      <c r="J19" s="50">
        <f>'[1]ГАСТРОНОМИЯ, ВЫПЕЧКА'!$AA$31</f>
        <v>12.6</v>
      </c>
    </row>
    <row r="20" spans="1:10" ht="15.75">
      <c r="A20" s="2"/>
      <c r="B20" s="42"/>
      <c r="C20" s="46" t="s">
        <v>32</v>
      </c>
      <c r="D20" s="56" t="s">
        <v>30</v>
      </c>
      <c r="E20" s="48">
        <v>70</v>
      </c>
      <c r="F20" s="58"/>
      <c r="G20" s="50">
        <v>217</v>
      </c>
      <c r="H20" s="50">
        <v>3.5</v>
      </c>
      <c r="I20" s="50">
        <v>9.8000000000000007</v>
      </c>
      <c r="J20" s="50">
        <v>28.7</v>
      </c>
    </row>
    <row r="21" spans="1:10" ht="16.5" thickBot="1">
      <c r="A21" s="2"/>
      <c r="B21" s="37"/>
      <c r="C21" s="22"/>
      <c r="D21" s="38"/>
      <c r="E21" s="14">
        <f>SUM(E13:E20)</f>
        <v>845</v>
      </c>
      <c r="F21" s="39">
        <v>66.599999999999994</v>
      </c>
      <c r="G21" s="14">
        <f>SUM(G13:G20)</f>
        <v>959.81904761904764</v>
      </c>
      <c r="H21" s="43">
        <f t="shared" ref="H21" si="1">SUM(H13:H20)</f>
        <v>29.18</v>
      </c>
      <c r="I21" s="43">
        <f t="shared" ref="I21" si="2">SUM(I13:I20)</f>
        <v>33.664285714285718</v>
      </c>
      <c r="J21" s="43">
        <f t="shared" ref="J21" si="3">SUM(J13:J20)</f>
        <v>136.81904761904761</v>
      </c>
    </row>
    <row r="22" spans="1:10" ht="15.75">
      <c r="A22" s="1" t="s">
        <v>24</v>
      </c>
      <c r="B22" s="33" t="s">
        <v>39</v>
      </c>
      <c r="C22" s="67" t="s">
        <v>45</v>
      </c>
      <c r="D22" s="73" t="str">
        <f>'[1]ЯЙЦО, ТВОРОГ, КАШИ'!$AL$96</f>
        <v>Запеканка из творога</v>
      </c>
      <c r="E22" s="67">
        <f>'[1]ЯЙЦО, ТВОРОГ, КАШИ'!$AL$99</f>
        <v>100</v>
      </c>
      <c r="F22" s="68"/>
      <c r="G22" s="72">
        <f>'[1]ЯЙЦО, ТВОРОГ, КАШИ'!$AN$117</f>
        <v>232.33333333333331</v>
      </c>
      <c r="H22" s="72">
        <f>'[1]ЯЙЦО, ТВОРОГ, КАШИ'!$AH$117</f>
        <v>17.600000000000001</v>
      </c>
      <c r="I22" s="72">
        <f>'[1]ЯЙЦО, ТВОРОГ, КАШИ'!$AJ$117</f>
        <v>4.0666666666666664</v>
      </c>
      <c r="J22" s="72">
        <f>'[1]ЯЙЦО, ТВОРОГ, КАШИ'!$AL$117</f>
        <v>31.333333333333336</v>
      </c>
    </row>
    <row r="23" spans="1:10" ht="15.75">
      <c r="A23" s="2"/>
      <c r="B23" s="33" t="s">
        <v>44</v>
      </c>
      <c r="C23" s="65" t="s">
        <v>38</v>
      </c>
      <c r="D23" s="74" t="str">
        <f>[1]СОУСА!$E$55</f>
        <v>Молоко сгущенное</v>
      </c>
      <c r="E23" s="67">
        <f>[1]СОУСА!$E$58</f>
        <v>30</v>
      </c>
      <c r="F23" s="70"/>
      <c r="G23" s="69">
        <f>[1]СОУСА!$G$77</f>
        <v>96</v>
      </c>
      <c r="H23" s="69">
        <f>[1]СОУСА!$A$77</f>
        <v>2.1</v>
      </c>
      <c r="I23" s="69">
        <f>[1]СОУСА!$C$77</f>
        <v>2.5</v>
      </c>
      <c r="J23" s="69">
        <f>[1]СОУСА!$E$77</f>
        <v>16.600000000000001</v>
      </c>
    </row>
    <row r="24" spans="1:10" ht="16.5" thickBot="1">
      <c r="A24" s="2"/>
      <c r="B24" s="33" t="s">
        <v>23</v>
      </c>
      <c r="C24" s="65" t="s">
        <v>46</v>
      </c>
      <c r="D24" s="66" t="str">
        <f>[1]НАПИТКИ!$P$175</f>
        <v>Напиток из шиповника</v>
      </c>
      <c r="E24" s="67">
        <f>[1]НАПИТКИ!$P$178</f>
        <v>200</v>
      </c>
      <c r="F24" s="71"/>
      <c r="G24" s="72">
        <f>[1]НАПИТКИ!$R$198</f>
        <v>94.933333333333337</v>
      </c>
      <c r="H24" s="72">
        <f>[1]НАПИТКИ!$L$198</f>
        <v>0.67999999999999994</v>
      </c>
      <c r="I24" s="72">
        <f>[1]НАПИТКИ!$N$198</f>
        <v>0</v>
      </c>
      <c r="J24" s="72">
        <f>[1]НАПИТКИ!$P$198</f>
        <v>23.066666666666666</v>
      </c>
    </row>
    <row r="25" spans="1:10" ht="15.75" thickBot="1">
      <c r="A25" s="3"/>
      <c r="B25" s="19"/>
      <c r="C25" s="20"/>
      <c r="D25" s="21"/>
      <c r="E25" s="27">
        <f>SUM(E22:E24)</f>
        <v>330</v>
      </c>
      <c r="F25" s="28">
        <v>33.799999999999997</v>
      </c>
      <c r="G25" s="29">
        <f>SUM(G22:G24)</f>
        <v>423.26666666666665</v>
      </c>
      <c r="H25" s="28">
        <f>SUM(H22:H24)</f>
        <v>20.380000000000003</v>
      </c>
      <c r="I25" s="28">
        <f>SUM(I22:I24)</f>
        <v>6.5666666666666664</v>
      </c>
      <c r="J25" s="30">
        <f>SUM(J22:J24)</f>
        <v>71</v>
      </c>
    </row>
    <row r="26" spans="1:10" ht="15.75" thickBot="1">
      <c r="A26" s="3"/>
      <c r="B26" s="22"/>
      <c r="C26" s="22"/>
      <c r="D26" s="23"/>
      <c r="E26" s="24"/>
      <c r="F26" s="25"/>
      <c r="G26" s="24"/>
      <c r="H26" s="24"/>
      <c r="I26" s="24"/>
      <c r="J26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2022-01-27T10:58:25Z</dcterms:modified>
</cp:coreProperties>
</file>